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-15" yWindow="4005" windowWidth="20520" windowHeight="4065" tabRatio="826"/>
  </bookViews>
  <sheets>
    <sheet name="入力" sheetId="141" r:id="rId1"/>
  </sheets>
  <definedNames>
    <definedName name="_xlnm.Print_Area" localSheetId="0">入力!$A$1:$AS$247</definedName>
  </definedNames>
  <calcPr calcId="145621"/>
</workbook>
</file>

<file path=xl/calcChain.xml><?xml version="1.0" encoding="utf-8"?>
<calcChain xmlns="http://schemas.openxmlformats.org/spreadsheetml/2006/main">
  <c r="AN18" i="141" l="1"/>
  <c r="AN17" i="141"/>
  <c r="AI18" i="141"/>
  <c r="AI17" i="141"/>
  <c r="AN14" i="141"/>
  <c r="AN13" i="141"/>
  <c r="AI14" i="141"/>
  <c r="AI13" i="141"/>
  <c r="AN10" i="141"/>
  <c r="AN9" i="141"/>
  <c r="AI10" i="141"/>
  <c r="AI9" i="141"/>
  <c r="AN6" i="141"/>
  <c r="AN5" i="141"/>
  <c r="AI6" i="141"/>
  <c r="AI5" i="141"/>
  <c r="AD18" i="141"/>
  <c r="AD17" i="141"/>
  <c r="Y18" i="141"/>
  <c r="Y17" i="141"/>
  <c r="AD14" i="141"/>
  <c r="AD13" i="141"/>
  <c r="Y14" i="141"/>
  <c r="Y13" i="141"/>
  <c r="T18" i="141"/>
  <c r="T17" i="141"/>
  <c r="O18" i="141"/>
  <c r="O17" i="141"/>
  <c r="T14" i="141"/>
  <c r="T13" i="141"/>
  <c r="O14" i="141"/>
  <c r="O13" i="141"/>
  <c r="T10" i="141"/>
  <c r="T9" i="141"/>
  <c r="O10" i="141"/>
  <c r="O9" i="141"/>
  <c r="T6" i="141"/>
  <c r="T5" i="141"/>
  <c r="O6" i="141"/>
  <c r="O5" i="141"/>
  <c r="J6" i="141"/>
  <c r="J5" i="141"/>
  <c r="J10" i="141"/>
  <c r="J9" i="141"/>
  <c r="AE63" i="141"/>
  <c r="D18" i="141" s="1"/>
  <c r="AE62" i="141"/>
  <c r="D17" i="141" s="1"/>
  <c r="J14" i="141"/>
  <c r="J13" i="141"/>
  <c r="E14" i="141"/>
  <c r="E13" i="141"/>
  <c r="AG28" i="141" l="1"/>
  <c r="D10" i="141" s="1"/>
  <c r="AG27" i="141"/>
  <c r="D9" i="141" s="1"/>
  <c r="AG25" i="141"/>
  <c r="D6" i="141" s="1"/>
  <c r="AG24" i="141"/>
  <c r="D5" i="141" s="1"/>
  <c r="AB28" i="141" l="1"/>
  <c r="C10" i="141" s="1"/>
  <c r="AB27" i="141"/>
  <c r="C9" i="141" s="1"/>
  <c r="O204" i="141"/>
  <c r="T63" i="141"/>
  <c r="D14" i="141" s="1"/>
  <c r="T62" i="141"/>
  <c r="D13" i="141" s="1"/>
  <c r="O69" i="141"/>
  <c r="E6" i="141" s="1"/>
  <c r="O68" i="141"/>
  <c r="E5" i="141" s="1"/>
  <c r="Z63" i="141"/>
  <c r="C18" i="141" s="1"/>
  <c r="Z62" i="141"/>
  <c r="C17" i="141" s="1"/>
  <c r="O63" i="141"/>
  <c r="C14" i="141" s="1"/>
  <c r="O62" i="141"/>
  <c r="C13" i="141" s="1"/>
  <c r="K28" i="141"/>
  <c r="K27" i="141"/>
  <c r="E28" i="141"/>
  <c r="E27" i="141"/>
  <c r="K24" i="141"/>
  <c r="K23" i="141"/>
  <c r="E24" i="141"/>
  <c r="E23" i="141"/>
  <c r="AE125" i="141"/>
  <c r="AD10" i="141" s="1"/>
  <c r="AE124" i="141"/>
  <c r="AD9" i="141" s="1"/>
  <c r="T125" i="141"/>
  <c r="AD6" i="141" s="1"/>
  <c r="T124" i="141"/>
  <c r="AD5" i="141" s="1"/>
  <c r="Z125" i="141"/>
  <c r="Y10" i="141" s="1"/>
  <c r="Z124" i="141"/>
  <c r="Y9" i="141" s="1"/>
  <c r="O125" i="141"/>
  <c r="Y6" i="141" s="1"/>
  <c r="O124" i="141"/>
  <c r="Y5" i="141" s="1"/>
  <c r="P129" i="141"/>
  <c r="Z69" i="141" l="1"/>
  <c r="E10" i="141" s="1"/>
  <c r="Z68" i="141"/>
  <c r="E9" i="141" s="1"/>
  <c r="AB25" i="141"/>
  <c r="C6" i="141" s="1"/>
  <c r="AB24" i="141"/>
  <c r="C5" i="141" s="1"/>
  <c r="W207" i="141"/>
  <c r="U207" i="141"/>
  <c r="V207" i="141" s="1"/>
  <c r="S207" i="141"/>
  <c r="Q207" i="141"/>
  <c r="R207" i="141" s="1"/>
  <c r="P207" i="141"/>
  <c r="O207" i="141"/>
  <c r="M207" i="141"/>
  <c r="N207" i="141" s="1"/>
  <c r="K207" i="141"/>
  <c r="I207" i="141"/>
  <c r="J207" i="141" s="1"/>
  <c r="H207" i="141"/>
  <c r="G207" i="141"/>
  <c r="E207" i="141"/>
  <c r="F207" i="141" s="1"/>
  <c r="W206" i="141"/>
  <c r="U206" i="141"/>
  <c r="V206" i="141" s="1"/>
  <c r="S206" i="141"/>
  <c r="Q206" i="141"/>
  <c r="R206" i="141" s="1"/>
  <c r="P206" i="141"/>
  <c r="O206" i="141"/>
  <c r="M206" i="141"/>
  <c r="N206" i="141" s="1"/>
  <c r="K206" i="141"/>
  <c r="I206" i="141"/>
  <c r="J206" i="141" s="1"/>
  <c r="H206" i="141"/>
  <c r="G206" i="141"/>
  <c r="E206" i="141"/>
  <c r="F206" i="141" s="1"/>
  <c r="W205" i="141"/>
  <c r="U205" i="141"/>
  <c r="V205" i="141" s="1"/>
  <c r="S205" i="141"/>
  <c r="Q205" i="141"/>
  <c r="R205" i="141" s="1"/>
  <c r="O205" i="141"/>
  <c r="M205" i="141"/>
  <c r="N205" i="141" s="1"/>
  <c r="K205" i="141"/>
  <c r="I205" i="141"/>
  <c r="J205" i="141" s="1"/>
  <c r="G205" i="141"/>
  <c r="E205" i="141"/>
  <c r="Z204" i="141"/>
  <c r="S204" i="141"/>
  <c r="Q204" i="141"/>
  <c r="R204" i="141" s="1"/>
  <c r="M204" i="141"/>
  <c r="N204" i="141" s="1"/>
  <c r="K204" i="141"/>
  <c r="I204" i="141"/>
  <c r="J204" i="141" s="1"/>
  <c r="G204" i="141"/>
  <c r="E204" i="141"/>
  <c r="F204" i="141" s="1"/>
  <c r="Z203" i="141"/>
  <c r="S203" i="141"/>
  <c r="Q203" i="141"/>
  <c r="R203" i="141" s="1"/>
  <c r="O203" i="141"/>
  <c r="M203" i="141"/>
  <c r="N203" i="141" s="1"/>
  <c r="K203" i="141"/>
  <c r="I203" i="141"/>
  <c r="J203" i="141" s="1"/>
  <c r="G203" i="141"/>
  <c r="E203" i="141"/>
  <c r="F203" i="141" s="1"/>
  <c r="AB202" i="141"/>
  <c r="X205" i="141" s="1"/>
  <c r="Z202" i="141"/>
  <c r="S202" i="141"/>
  <c r="Q202" i="141"/>
  <c r="R202" i="141" s="1"/>
  <c r="O202" i="141"/>
  <c r="M202" i="141"/>
  <c r="N202" i="141" s="1"/>
  <c r="K202" i="141"/>
  <c r="I202" i="141"/>
  <c r="J202" i="141" s="1"/>
  <c r="G202" i="141"/>
  <c r="E202" i="141"/>
  <c r="Z201" i="141"/>
  <c r="X207" i="141" s="1"/>
  <c r="V201" i="141"/>
  <c r="T207" i="141" s="1"/>
  <c r="O201" i="141"/>
  <c r="M201" i="141"/>
  <c r="N201" i="141" s="1"/>
  <c r="L207" i="141" s="1"/>
  <c r="L201" i="141"/>
  <c r="K201" i="141"/>
  <c r="I201" i="141"/>
  <c r="J201" i="141" s="1"/>
  <c r="G201" i="141"/>
  <c r="E201" i="141"/>
  <c r="F201" i="141" s="1"/>
  <c r="Z200" i="141"/>
  <c r="X206" i="141" s="1"/>
  <c r="V200" i="141"/>
  <c r="T206" i="141" s="1"/>
  <c r="O200" i="141"/>
  <c r="M200" i="141"/>
  <c r="N200" i="141" s="1"/>
  <c r="L206" i="141" s="1"/>
  <c r="L200" i="141"/>
  <c r="K200" i="141"/>
  <c r="I200" i="141"/>
  <c r="J200" i="141" s="1"/>
  <c r="G200" i="141"/>
  <c r="E200" i="141"/>
  <c r="F200" i="141" s="1"/>
  <c r="AB199" i="141"/>
  <c r="T205" i="141" s="1"/>
  <c r="Z199" i="141"/>
  <c r="X199" i="141"/>
  <c r="T202" i="141" s="1"/>
  <c r="V199" i="141"/>
  <c r="O199" i="141"/>
  <c r="M199" i="141"/>
  <c r="N199" i="141" s="1"/>
  <c r="K199" i="141"/>
  <c r="I199" i="141"/>
  <c r="J199" i="141" s="1"/>
  <c r="G199" i="141"/>
  <c r="E199" i="141"/>
  <c r="F199" i="141" s="1"/>
  <c r="Z198" i="141"/>
  <c r="V198" i="141"/>
  <c r="R198" i="141"/>
  <c r="P201" i="141" s="1"/>
  <c r="K198" i="141"/>
  <c r="I198" i="141"/>
  <c r="J198" i="141" s="1"/>
  <c r="H201" i="141" s="1"/>
  <c r="H198" i="141"/>
  <c r="G198" i="141"/>
  <c r="E198" i="141"/>
  <c r="F198" i="141" s="1"/>
  <c r="Z197" i="141"/>
  <c r="V197" i="141"/>
  <c r="R197" i="141"/>
  <c r="P200" i="141" s="1"/>
  <c r="K197" i="141"/>
  <c r="I197" i="141"/>
  <c r="J197" i="141" s="1"/>
  <c r="H200" i="141" s="1"/>
  <c r="H197" i="141"/>
  <c r="G197" i="141"/>
  <c r="E197" i="141"/>
  <c r="F197" i="141" s="1"/>
  <c r="AB196" i="141"/>
  <c r="P205" i="141" s="1"/>
  <c r="Z196" i="141"/>
  <c r="X196" i="141"/>
  <c r="P202" i="141" s="1"/>
  <c r="V196" i="141"/>
  <c r="T196" i="141"/>
  <c r="P199" i="141" s="1"/>
  <c r="R196" i="141"/>
  <c r="K196" i="141"/>
  <c r="I196" i="141"/>
  <c r="J196" i="141" s="1"/>
  <c r="G196" i="141"/>
  <c r="E196" i="141"/>
  <c r="Z195" i="141"/>
  <c r="V195" i="141"/>
  <c r="R195" i="141"/>
  <c r="N195" i="141"/>
  <c r="L198" i="141" s="1"/>
  <c r="G195" i="141"/>
  <c r="E195" i="141"/>
  <c r="F195" i="141" s="1"/>
  <c r="Z194" i="141"/>
  <c r="V194" i="141"/>
  <c r="R194" i="141"/>
  <c r="N194" i="141"/>
  <c r="L197" i="141" s="1"/>
  <c r="G194" i="141"/>
  <c r="E194" i="141"/>
  <c r="F194" i="141" s="1"/>
  <c r="AB193" i="141"/>
  <c r="L205" i="141" s="1"/>
  <c r="Z193" i="141"/>
  <c r="X193" i="141"/>
  <c r="L202" i="141" s="1"/>
  <c r="V193" i="141"/>
  <c r="T193" i="141"/>
  <c r="L199" i="141" s="1"/>
  <c r="R193" i="141"/>
  <c r="P193" i="141"/>
  <c r="L196" i="141" s="1"/>
  <c r="N193" i="141"/>
  <c r="G193" i="141"/>
  <c r="E193" i="141"/>
  <c r="Z192" i="141"/>
  <c r="V192" i="141"/>
  <c r="R192" i="141"/>
  <c r="N192" i="141"/>
  <c r="J192" i="141"/>
  <c r="H195" i="141" s="1"/>
  <c r="AN191" i="141"/>
  <c r="AM191" i="141"/>
  <c r="AK191" i="141"/>
  <c r="AJ191" i="141"/>
  <c r="Z191" i="141"/>
  <c r="V191" i="141"/>
  <c r="R191" i="141"/>
  <c r="N191" i="141"/>
  <c r="J191" i="141"/>
  <c r="H194" i="141" s="1"/>
  <c r="AB190" i="141"/>
  <c r="H205" i="141" s="1"/>
  <c r="Z190" i="141"/>
  <c r="X190" i="141"/>
  <c r="H202" i="141" s="1"/>
  <c r="V190" i="141"/>
  <c r="T190" i="141"/>
  <c r="H199" i="141" s="1"/>
  <c r="R190" i="141"/>
  <c r="P190" i="141"/>
  <c r="H196" i="141" s="1"/>
  <c r="N190" i="141"/>
  <c r="L190" i="141"/>
  <c r="H193" i="141" s="1"/>
  <c r="J190" i="141"/>
  <c r="Y189" i="141"/>
  <c r="U189" i="141"/>
  <c r="Q189" i="141"/>
  <c r="M189" i="141"/>
  <c r="I189" i="141"/>
  <c r="E189" i="141"/>
  <c r="Y188" i="141"/>
  <c r="U188" i="141"/>
  <c r="Q188" i="141"/>
  <c r="M188" i="141"/>
  <c r="I188" i="141"/>
  <c r="E188" i="141"/>
  <c r="AB176" i="141"/>
  <c r="AA176" i="141"/>
  <c r="Y176" i="141"/>
  <c r="Z176" i="141" s="1"/>
  <c r="X176" i="141"/>
  <c r="W176" i="141"/>
  <c r="U176" i="141"/>
  <c r="V176" i="141" s="1"/>
  <c r="S176" i="141"/>
  <c r="Q176" i="141"/>
  <c r="R176" i="141" s="1"/>
  <c r="P176" i="141"/>
  <c r="O176" i="141"/>
  <c r="M176" i="141"/>
  <c r="N176" i="141" s="1"/>
  <c r="K176" i="141"/>
  <c r="I176" i="141"/>
  <c r="J176" i="141" s="1"/>
  <c r="H176" i="141"/>
  <c r="G176" i="141"/>
  <c r="E176" i="141"/>
  <c r="F176" i="141" s="1"/>
  <c r="AA175" i="141"/>
  <c r="Y175" i="141"/>
  <c r="Z175" i="141" s="1"/>
  <c r="X175" i="141"/>
  <c r="W175" i="141"/>
  <c r="U175" i="141"/>
  <c r="V175" i="141" s="1"/>
  <c r="S175" i="141"/>
  <c r="Q175" i="141"/>
  <c r="R175" i="141" s="1"/>
  <c r="P175" i="141"/>
  <c r="O175" i="141"/>
  <c r="M175" i="141"/>
  <c r="N175" i="141" s="1"/>
  <c r="K175" i="141"/>
  <c r="I175" i="141"/>
  <c r="J175" i="141" s="1"/>
  <c r="H175" i="141"/>
  <c r="G175" i="141"/>
  <c r="E175" i="141"/>
  <c r="F175" i="141" s="1"/>
  <c r="AA174" i="141"/>
  <c r="Y174" i="141"/>
  <c r="Z174" i="141" s="1"/>
  <c r="W174" i="141"/>
  <c r="U174" i="141"/>
  <c r="V174" i="141" s="1"/>
  <c r="S174" i="141"/>
  <c r="Q174" i="141"/>
  <c r="R174" i="141" s="1"/>
  <c r="O174" i="141"/>
  <c r="M174" i="141"/>
  <c r="N174" i="141" s="1"/>
  <c r="K174" i="141"/>
  <c r="I174" i="141"/>
  <c r="J174" i="141" s="1"/>
  <c r="G174" i="141"/>
  <c r="E174" i="141"/>
  <c r="F174" i="141" s="1"/>
  <c r="AD173" i="141"/>
  <c r="W173" i="141"/>
  <c r="U173" i="141"/>
  <c r="V173" i="141" s="1"/>
  <c r="S173" i="141"/>
  <c r="Q173" i="141"/>
  <c r="R173" i="141" s="1"/>
  <c r="O173" i="141"/>
  <c r="M173" i="141"/>
  <c r="N173" i="141" s="1"/>
  <c r="K173" i="141"/>
  <c r="I173" i="141"/>
  <c r="J173" i="141" s="1"/>
  <c r="G173" i="141"/>
  <c r="E173" i="141"/>
  <c r="F173" i="141" s="1"/>
  <c r="AD172" i="141"/>
  <c r="W172" i="141"/>
  <c r="U172" i="141"/>
  <c r="V172" i="141" s="1"/>
  <c r="S172" i="141"/>
  <c r="Q172" i="141"/>
  <c r="R172" i="141" s="1"/>
  <c r="O172" i="141"/>
  <c r="M172" i="141"/>
  <c r="N172" i="141" s="1"/>
  <c r="K172" i="141"/>
  <c r="I172" i="141"/>
  <c r="J172" i="141" s="1"/>
  <c r="G172" i="141"/>
  <c r="E172" i="141"/>
  <c r="F172" i="141" s="1"/>
  <c r="AF171" i="141"/>
  <c r="AB174" i="141" s="1"/>
  <c r="AD171" i="141"/>
  <c r="W171" i="141"/>
  <c r="U171" i="141"/>
  <c r="V171" i="141" s="1"/>
  <c r="S171" i="141"/>
  <c r="Q171" i="141"/>
  <c r="R171" i="141" s="1"/>
  <c r="O171" i="141"/>
  <c r="M171" i="141"/>
  <c r="N171" i="141" s="1"/>
  <c r="K171" i="141"/>
  <c r="I171" i="141"/>
  <c r="J171" i="141" s="1"/>
  <c r="G171" i="141"/>
  <c r="E171" i="141"/>
  <c r="F171" i="141" s="1"/>
  <c r="AD170" i="141"/>
  <c r="Z170" i="141"/>
  <c r="S170" i="141"/>
  <c r="Q170" i="141"/>
  <c r="R170" i="141" s="1"/>
  <c r="P173" i="141" s="1"/>
  <c r="O170" i="141"/>
  <c r="M170" i="141"/>
  <c r="N170" i="141" s="1"/>
  <c r="L173" i="141" s="1"/>
  <c r="K170" i="141"/>
  <c r="I170" i="141"/>
  <c r="J170" i="141" s="1"/>
  <c r="H173" i="141" s="1"/>
  <c r="G170" i="141"/>
  <c r="E170" i="141"/>
  <c r="F170" i="141" s="1"/>
  <c r="AD169" i="141"/>
  <c r="Z169" i="141"/>
  <c r="S169" i="141"/>
  <c r="Q169" i="141"/>
  <c r="R169" i="141" s="1"/>
  <c r="P172" i="141" s="1"/>
  <c r="O169" i="141"/>
  <c r="M169" i="141"/>
  <c r="N169" i="141" s="1"/>
  <c r="L172" i="141" s="1"/>
  <c r="K169" i="141"/>
  <c r="I169" i="141"/>
  <c r="J169" i="141" s="1"/>
  <c r="H172" i="141" s="1"/>
  <c r="G169" i="141"/>
  <c r="E169" i="141"/>
  <c r="F169" i="141" s="1"/>
  <c r="AF168" i="141"/>
  <c r="X174" i="141" s="1"/>
  <c r="AD168" i="141"/>
  <c r="AB168" i="141"/>
  <c r="X171" i="141" s="1"/>
  <c r="Z168" i="141"/>
  <c r="S168" i="141"/>
  <c r="Q168" i="141"/>
  <c r="R168" i="141" s="1"/>
  <c r="O168" i="141"/>
  <c r="M168" i="141"/>
  <c r="N168" i="141" s="1"/>
  <c r="K168" i="141"/>
  <c r="I168" i="141"/>
  <c r="J168" i="141" s="1"/>
  <c r="G168" i="141"/>
  <c r="E168" i="141"/>
  <c r="AD167" i="141"/>
  <c r="T176" i="141" s="1"/>
  <c r="Z167" i="141"/>
  <c r="V167" i="141"/>
  <c r="O167" i="141"/>
  <c r="M167" i="141"/>
  <c r="N167" i="141" s="1"/>
  <c r="L176" i="141" s="1"/>
  <c r="L167" i="141"/>
  <c r="K167" i="141"/>
  <c r="I167" i="141"/>
  <c r="J167" i="141" s="1"/>
  <c r="H170" i="141" s="1"/>
  <c r="G167" i="141"/>
  <c r="E167" i="141"/>
  <c r="F167" i="141" s="1"/>
  <c r="AD166" i="141"/>
  <c r="T175" i="141" s="1"/>
  <c r="Z166" i="141"/>
  <c r="V166" i="141"/>
  <c r="O166" i="141"/>
  <c r="M166" i="141"/>
  <c r="N166" i="141" s="1"/>
  <c r="L166" i="141"/>
  <c r="K166" i="141"/>
  <c r="I166" i="141"/>
  <c r="J166" i="141" s="1"/>
  <c r="H169" i="141" s="1"/>
  <c r="G166" i="141"/>
  <c r="E166" i="141"/>
  <c r="F166" i="141" s="1"/>
  <c r="AF165" i="141"/>
  <c r="T174" i="141" s="1"/>
  <c r="AD165" i="141"/>
  <c r="AB165" i="141"/>
  <c r="T171" i="141" s="1"/>
  <c r="Z165" i="141"/>
  <c r="X165" i="141"/>
  <c r="T168" i="141" s="1"/>
  <c r="V165" i="141"/>
  <c r="O165" i="141"/>
  <c r="M165" i="141"/>
  <c r="N165" i="141" s="1"/>
  <c r="K165" i="141"/>
  <c r="I165" i="141"/>
  <c r="J165" i="141" s="1"/>
  <c r="G165" i="141"/>
  <c r="E165" i="141"/>
  <c r="F165" i="141" s="1"/>
  <c r="AD164" i="141"/>
  <c r="Z164" i="141"/>
  <c r="V164" i="141"/>
  <c r="R164" i="141"/>
  <c r="P167" i="141" s="1"/>
  <c r="K164" i="141"/>
  <c r="I164" i="141"/>
  <c r="J164" i="141" s="1"/>
  <c r="H167" i="141" s="1"/>
  <c r="H164" i="141"/>
  <c r="G164" i="141"/>
  <c r="E164" i="141"/>
  <c r="F164" i="141" s="1"/>
  <c r="AD163" i="141"/>
  <c r="Z163" i="141"/>
  <c r="V163" i="141"/>
  <c r="R163" i="141"/>
  <c r="P166" i="141" s="1"/>
  <c r="K163" i="141"/>
  <c r="I163" i="141"/>
  <c r="J163" i="141" s="1"/>
  <c r="H166" i="141" s="1"/>
  <c r="H163" i="141"/>
  <c r="G163" i="141"/>
  <c r="E163" i="141"/>
  <c r="F163" i="141" s="1"/>
  <c r="AF162" i="141"/>
  <c r="P174" i="141" s="1"/>
  <c r="AD162" i="141"/>
  <c r="AB162" i="141"/>
  <c r="P171" i="141" s="1"/>
  <c r="Z162" i="141"/>
  <c r="X162" i="141"/>
  <c r="P168" i="141" s="1"/>
  <c r="V162" i="141"/>
  <c r="T162" i="141"/>
  <c r="P165" i="141" s="1"/>
  <c r="R162" i="141"/>
  <c r="K162" i="141"/>
  <c r="I162" i="141"/>
  <c r="J162" i="141" s="1"/>
  <c r="G162" i="141"/>
  <c r="E162" i="141"/>
  <c r="AD161" i="141"/>
  <c r="Z161" i="141"/>
  <c r="V161" i="141"/>
  <c r="R161" i="141"/>
  <c r="N161" i="141"/>
  <c r="L164" i="141" s="1"/>
  <c r="G161" i="141"/>
  <c r="E161" i="141"/>
  <c r="F161" i="141" s="1"/>
  <c r="AD160" i="141"/>
  <c r="Z160" i="141"/>
  <c r="V160" i="141"/>
  <c r="R160" i="141"/>
  <c r="N160" i="141"/>
  <c r="L163" i="141" s="1"/>
  <c r="G160" i="141"/>
  <c r="E160" i="141"/>
  <c r="F160" i="141" s="1"/>
  <c r="AF159" i="141"/>
  <c r="L174" i="141" s="1"/>
  <c r="AD159" i="141"/>
  <c r="AB159" i="141"/>
  <c r="L171" i="141" s="1"/>
  <c r="Z159" i="141"/>
  <c r="X159" i="141"/>
  <c r="L168" i="141" s="1"/>
  <c r="V159" i="141"/>
  <c r="T159" i="141"/>
  <c r="L165" i="141" s="1"/>
  <c r="R159" i="141"/>
  <c r="P159" i="141"/>
  <c r="L162" i="141" s="1"/>
  <c r="N159" i="141"/>
  <c r="G159" i="141"/>
  <c r="E159" i="141"/>
  <c r="AD158" i="141"/>
  <c r="Z158" i="141"/>
  <c r="V158" i="141"/>
  <c r="R158" i="141"/>
  <c r="N158" i="141"/>
  <c r="J158" i="141"/>
  <c r="H161" i="141" s="1"/>
  <c r="AR157" i="141"/>
  <c r="AQ157" i="141"/>
  <c r="AO157" i="141"/>
  <c r="AN157" i="141"/>
  <c r="AD157" i="141"/>
  <c r="Z157" i="141"/>
  <c r="V157" i="141"/>
  <c r="R157" i="141"/>
  <c r="N157" i="141"/>
  <c r="J157" i="141"/>
  <c r="H160" i="141" s="1"/>
  <c r="AF156" i="141"/>
  <c r="H174" i="141" s="1"/>
  <c r="AD156" i="141"/>
  <c r="AB156" i="141"/>
  <c r="H171" i="141" s="1"/>
  <c r="Z156" i="141"/>
  <c r="X156" i="141"/>
  <c r="H168" i="141" s="1"/>
  <c r="V156" i="141"/>
  <c r="T156" i="141"/>
  <c r="H165" i="141" s="1"/>
  <c r="R156" i="141"/>
  <c r="P156" i="141"/>
  <c r="H162" i="141" s="1"/>
  <c r="N156" i="141"/>
  <c r="L156" i="141"/>
  <c r="H159" i="141" s="1"/>
  <c r="J156" i="141"/>
  <c r="AC155" i="141"/>
  <c r="Y155" i="141"/>
  <c r="U155" i="141"/>
  <c r="Q155" i="141"/>
  <c r="M155" i="141"/>
  <c r="I155" i="141"/>
  <c r="E155" i="141"/>
  <c r="AC154" i="141"/>
  <c r="Y154" i="141"/>
  <c r="U154" i="141"/>
  <c r="Q154" i="141"/>
  <c r="M154" i="141"/>
  <c r="I154" i="141"/>
  <c r="E154" i="141"/>
  <c r="S143" i="141"/>
  <c r="Q143" i="141"/>
  <c r="R143" i="141" s="1"/>
  <c r="P143" i="141"/>
  <c r="O143" i="141"/>
  <c r="M143" i="141"/>
  <c r="N143" i="141" s="1"/>
  <c r="K143" i="141"/>
  <c r="I143" i="141"/>
  <c r="J143" i="141" s="1"/>
  <c r="H143" i="141"/>
  <c r="G143" i="141"/>
  <c r="E143" i="141"/>
  <c r="F143" i="141" s="1"/>
  <c r="S142" i="141"/>
  <c r="Q142" i="141"/>
  <c r="R142" i="141" s="1"/>
  <c r="P142" i="141"/>
  <c r="O142" i="141"/>
  <c r="M142" i="141"/>
  <c r="N142" i="141" s="1"/>
  <c r="K142" i="141"/>
  <c r="I142" i="141"/>
  <c r="J142" i="141" s="1"/>
  <c r="H142" i="141"/>
  <c r="G142" i="141"/>
  <c r="E142" i="141"/>
  <c r="F142" i="141" s="1"/>
  <c r="S141" i="141"/>
  <c r="Q141" i="141"/>
  <c r="R141" i="141" s="1"/>
  <c r="O141" i="141"/>
  <c r="M141" i="141"/>
  <c r="N141" i="141" s="1"/>
  <c r="K141" i="141"/>
  <c r="I141" i="141"/>
  <c r="J141" i="141" s="1"/>
  <c r="G141" i="141"/>
  <c r="E141" i="141"/>
  <c r="F141" i="141" s="1"/>
  <c r="V140" i="141"/>
  <c r="T143" i="141" s="1"/>
  <c r="O140" i="141"/>
  <c r="M140" i="141"/>
  <c r="N140" i="141" s="1"/>
  <c r="L143" i="141" s="1"/>
  <c r="L140" i="141"/>
  <c r="K140" i="141"/>
  <c r="I140" i="141"/>
  <c r="J140" i="141" s="1"/>
  <c r="G140" i="141"/>
  <c r="E140" i="141"/>
  <c r="F140" i="141" s="1"/>
  <c r="V139" i="141"/>
  <c r="T142" i="141" s="1"/>
  <c r="O139" i="141"/>
  <c r="M139" i="141"/>
  <c r="N139" i="141" s="1"/>
  <c r="L142" i="141" s="1"/>
  <c r="L139" i="141"/>
  <c r="K139" i="141"/>
  <c r="I139" i="141"/>
  <c r="J139" i="141" s="1"/>
  <c r="G139" i="141"/>
  <c r="E139" i="141"/>
  <c r="F139" i="141" s="1"/>
  <c r="X138" i="141"/>
  <c r="T141" i="141" s="1"/>
  <c r="V138" i="141"/>
  <c r="O138" i="141"/>
  <c r="M138" i="141"/>
  <c r="N138" i="141" s="1"/>
  <c r="K138" i="141"/>
  <c r="I138" i="141"/>
  <c r="J138" i="141" s="1"/>
  <c r="G138" i="141"/>
  <c r="E138" i="141"/>
  <c r="V137" i="141"/>
  <c r="R137" i="141"/>
  <c r="P140" i="141" s="1"/>
  <c r="K137" i="141"/>
  <c r="I137" i="141"/>
  <c r="J137" i="141" s="1"/>
  <c r="H140" i="141" s="1"/>
  <c r="H137" i="141"/>
  <c r="G137" i="141"/>
  <c r="E137" i="141"/>
  <c r="F137" i="141" s="1"/>
  <c r="V136" i="141"/>
  <c r="R136" i="141"/>
  <c r="P139" i="141" s="1"/>
  <c r="K136" i="141"/>
  <c r="I136" i="141"/>
  <c r="J136" i="141" s="1"/>
  <c r="H139" i="141" s="1"/>
  <c r="H136" i="141"/>
  <c r="G136" i="141"/>
  <c r="E136" i="141"/>
  <c r="F136" i="141" s="1"/>
  <c r="X135" i="141"/>
  <c r="P141" i="141" s="1"/>
  <c r="V135" i="141"/>
  <c r="T135" i="141"/>
  <c r="P138" i="141" s="1"/>
  <c r="R135" i="141"/>
  <c r="K135" i="141"/>
  <c r="I135" i="141"/>
  <c r="J135" i="141" s="1"/>
  <c r="G135" i="141"/>
  <c r="E135" i="141"/>
  <c r="F135" i="141" s="1"/>
  <c r="V134" i="141"/>
  <c r="R134" i="141"/>
  <c r="N134" i="141"/>
  <c r="L137" i="141" s="1"/>
  <c r="G134" i="141"/>
  <c r="E134" i="141"/>
  <c r="F134" i="141" s="1"/>
  <c r="V133" i="141"/>
  <c r="R133" i="141"/>
  <c r="N133" i="141"/>
  <c r="L136" i="141" s="1"/>
  <c r="G133" i="141"/>
  <c r="E133" i="141"/>
  <c r="F133" i="141" s="1"/>
  <c r="X132" i="141"/>
  <c r="L141" i="141" s="1"/>
  <c r="V132" i="141"/>
  <c r="T132" i="141"/>
  <c r="L138" i="141" s="1"/>
  <c r="R132" i="141"/>
  <c r="P132" i="141"/>
  <c r="L135" i="141" s="1"/>
  <c r="N132" i="141"/>
  <c r="G132" i="141"/>
  <c r="E132" i="141"/>
  <c r="V131" i="141"/>
  <c r="R131" i="141"/>
  <c r="N131" i="141"/>
  <c r="J131" i="141"/>
  <c r="H134" i="141" s="1"/>
  <c r="AJ130" i="141"/>
  <c r="AI130" i="141"/>
  <c r="AG130" i="141"/>
  <c r="AF130" i="141"/>
  <c r="V130" i="141"/>
  <c r="R130" i="141"/>
  <c r="N130" i="141"/>
  <c r="J130" i="141"/>
  <c r="H133" i="141" s="1"/>
  <c r="X129" i="141"/>
  <c r="H141" i="141" s="1"/>
  <c r="V129" i="141"/>
  <c r="T129" i="141"/>
  <c r="H138" i="141" s="1"/>
  <c r="R129" i="141"/>
  <c r="H135" i="141"/>
  <c r="N129" i="141"/>
  <c r="L129" i="141"/>
  <c r="H132" i="141" s="1"/>
  <c r="J129" i="141"/>
  <c r="U128" i="141"/>
  <c r="Q128" i="141"/>
  <c r="M128" i="141"/>
  <c r="I128" i="141"/>
  <c r="E128" i="141"/>
  <c r="U127" i="141"/>
  <c r="Q127" i="141"/>
  <c r="M127" i="141"/>
  <c r="I127" i="141"/>
  <c r="E127" i="141"/>
  <c r="W119" i="141"/>
  <c r="U119" i="141"/>
  <c r="V119" i="141" s="1"/>
  <c r="S119" i="141"/>
  <c r="Q119" i="141"/>
  <c r="R119" i="141" s="1"/>
  <c r="P119" i="141"/>
  <c r="O119" i="141"/>
  <c r="M119" i="141"/>
  <c r="N119" i="141" s="1"/>
  <c r="K119" i="141"/>
  <c r="I119" i="141"/>
  <c r="J119" i="141" s="1"/>
  <c r="H119" i="141"/>
  <c r="G119" i="141"/>
  <c r="E119" i="141"/>
  <c r="F119" i="141" s="1"/>
  <c r="W118" i="141"/>
  <c r="U118" i="141"/>
  <c r="V118" i="141" s="1"/>
  <c r="S118" i="141"/>
  <c r="Q118" i="141"/>
  <c r="R118" i="141" s="1"/>
  <c r="P118" i="141"/>
  <c r="O118" i="141"/>
  <c r="M118" i="141"/>
  <c r="N118" i="141" s="1"/>
  <c r="K118" i="141"/>
  <c r="I118" i="141"/>
  <c r="J118" i="141" s="1"/>
  <c r="H118" i="141"/>
  <c r="G118" i="141"/>
  <c r="E118" i="141"/>
  <c r="F118" i="141" s="1"/>
  <c r="W117" i="141"/>
  <c r="U117" i="141"/>
  <c r="V117" i="141" s="1"/>
  <c r="S117" i="141"/>
  <c r="Q117" i="141"/>
  <c r="R117" i="141" s="1"/>
  <c r="O117" i="141"/>
  <c r="M117" i="141"/>
  <c r="N117" i="141" s="1"/>
  <c r="K117" i="141"/>
  <c r="I117" i="141"/>
  <c r="J117" i="141" s="1"/>
  <c r="G117" i="141"/>
  <c r="E117" i="141"/>
  <c r="F117" i="141" s="1"/>
  <c r="Z116" i="141"/>
  <c r="S116" i="141"/>
  <c r="Q116" i="141"/>
  <c r="R116" i="141" s="1"/>
  <c r="O116" i="141"/>
  <c r="M116" i="141"/>
  <c r="N116" i="141" s="1"/>
  <c r="K116" i="141"/>
  <c r="I116" i="141"/>
  <c r="J116" i="141" s="1"/>
  <c r="G116" i="141"/>
  <c r="E116" i="141"/>
  <c r="F116" i="141" s="1"/>
  <c r="Z115" i="141"/>
  <c r="S115" i="141"/>
  <c r="Q115" i="141"/>
  <c r="R115" i="141" s="1"/>
  <c r="O115" i="141"/>
  <c r="M115" i="141"/>
  <c r="N115" i="141" s="1"/>
  <c r="K115" i="141"/>
  <c r="I115" i="141"/>
  <c r="J115" i="141" s="1"/>
  <c r="G115" i="141"/>
  <c r="E115" i="141"/>
  <c r="F115" i="141" s="1"/>
  <c r="AB114" i="141"/>
  <c r="X117" i="141" s="1"/>
  <c r="Z114" i="141"/>
  <c r="S114" i="141"/>
  <c r="Q114" i="141"/>
  <c r="R114" i="141" s="1"/>
  <c r="O114" i="141"/>
  <c r="M114" i="141"/>
  <c r="N114" i="141" s="1"/>
  <c r="K114" i="141"/>
  <c r="I114" i="141"/>
  <c r="J114" i="141" s="1"/>
  <c r="G114" i="141"/>
  <c r="E114" i="141"/>
  <c r="Z113" i="141"/>
  <c r="X119" i="141" s="1"/>
  <c r="V113" i="141"/>
  <c r="T119" i="141" s="1"/>
  <c r="O113" i="141"/>
  <c r="M113" i="141"/>
  <c r="N113" i="141" s="1"/>
  <c r="L119" i="141" s="1"/>
  <c r="L113" i="141"/>
  <c r="K113" i="141"/>
  <c r="I113" i="141"/>
  <c r="J113" i="141" s="1"/>
  <c r="G113" i="141"/>
  <c r="E113" i="141"/>
  <c r="F113" i="141" s="1"/>
  <c r="Z112" i="141"/>
  <c r="X118" i="141" s="1"/>
  <c r="V112" i="141"/>
  <c r="O112" i="141"/>
  <c r="M112" i="141"/>
  <c r="N112" i="141" s="1"/>
  <c r="L118" i="141" s="1"/>
  <c r="L112" i="141"/>
  <c r="K112" i="141"/>
  <c r="I112" i="141"/>
  <c r="J112" i="141" s="1"/>
  <c r="G112" i="141"/>
  <c r="E112" i="141"/>
  <c r="F112" i="141" s="1"/>
  <c r="AB111" i="141"/>
  <c r="T117" i="141" s="1"/>
  <c r="Z111" i="141"/>
  <c r="X111" i="141"/>
  <c r="T114" i="141" s="1"/>
  <c r="V111" i="141"/>
  <c r="O111" i="141"/>
  <c r="M111" i="141"/>
  <c r="N111" i="141" s="1"/>
  <c r="K111" i="141"/>
  <c r="I111" i="141"/>
  <c r="J111" i="141" s="1"/>
  <c r="G111" i="141"/>
  <c r="E111" i="141"/>
  <c r="F111" i="141" s="1"/>
  <c r="Z110" i="141"/>
  <c r="V110" i="141"/>
  <c r="R110" i="141"/>
  <c r="P113" i="141" s="1"/>
  <c r="K110" i="141"/>
  <c r="I110" i="141"/>
  <c r="J110" i="141" s="1"/>
  <c r="H113" i="141" s="1"/>
  <c r="H110" i="141"/>
  <c r="G110" i="141"/>
  <c r="E110" i="141"/>
  <c r="F110" i="141" s="1"/>
  <c r="Z109" i="141"/>
  <c r="V109" i="141"/>
  <c r="R109" i="141"/>
  <c r="P112" i="141" s="1"/>
  <c r="K109" i="141"/>
  <c r="I109" i="141"/>
  <c r="J109" i="141" s="1"/>
  <c r="H112" i="141" s="1"/>
  <c r="H109" i="141"/>
  <c r="G109" i="141"/>
  <c r="E109" i="141"/>
  <c r="F109" i="141" s="1"/>
  <c r="AB108" i="141"/>
  <c r="P117" i="141" s="1"/>
  <c r="Z108" i="141"/>
  <c r="X108" i="141"/>
  <c r="P114" i="141" s="1"/>
  <c r="V108" i="141"/>
  <c r="T108" i="141"/>
  <c r="P111" i="141" s="1"/>
  <c r="R108" i="141"/>
  <c r="K108" i="141"/>
  <c r="I108" i="141"/>
  <c r="J108" i="141" s="1"/>
  <c r="G108" i="141"/>
  <c r="E108" i="141"/>
  <c r="F108" i="141" s="1"/>
  <c r="Z107" i="141"/>
  <c r="V107" i="141"/>
  <c r="R107" i="141"/>
  <c r="N107" i="141"/>
  <c r="L110" i="141" s="1"/>
  <c r="G107" i="141"/>
  <c r="E107" i="141"/>
  <c r="F107" i="141" s="1"/>
  <c r="Z106" i="141"/>
  <c r="V106" i="141"/>
  <c r="R106" i="141"/>
  <c r="N106" i="141"/>
  <c r="L109" i="141" s="1"/>
  <c r="G106" i="141"/>
  <c r="E106" i="141"/>
  <c r="F106" i="141" s="1"/>
  <c r="AB105" i="141"/>
  <c r="L117" i="141" s="1"/>
  <c r="Z105" i="141"/>
  <c r="X105" i="141"/>
  <c r="L114" i="141" s="1"/>
  <c r="V105" i="141"/>
  <c r="T105" i="141"/>
  <c r="L111" i="141" s="1"/>
  <c r="R105" i="141"/>
  <c r="P105" i="141"/>
  <c r="L108" i="141" s="1"/>
  <c r="N105" i="141"/>
  <c r="G105" i="141"/>
  <c r="E105" i="141"/>
  <c r="Z104" i="141"/>
  <c r="V104" i="141"/>
  <c r="R104" i="141"/>
  <c r="N104" i="141"/>
  <c r="J104" i="141"/>
  <c r="H107" i="141" s="1"/>
  <c r="AN103" i="141"/>
  <c r="AM103" i="141"/>
  <c r="AK103" i="141"/>
  <c r="AJ103" i="141"/>
  <c r="Z103" i="141"/>
  <c r="V103" i="141"/>
  <c r="R103" i="141"/>
  <c r="N103" i="141"/>
  <c r="J103" i="141"/>
  <c r="H106" i="141" s="1"/>
  <c r="AB102" i="141"/>
  <c r="H117" i="141" s="1"/>
  <c r="Z102" i="141"/>
  <c r="X102" i="141"/>
  <c r="H114" i="141" s="1"/>
  <c r="V102" i="141"/>
  <c r="T102" i="141"/>
  <c r="H111" i="141" s="1"/>
  <c r="R102" i="141"/>
  <c r="P102" i="141"/>
  <c r="H108" i="141" s="1"/>
  <c r="N102" i="141"/>
  <c r="L102" i="141"/>
  <c r="H105" i="141" s="1"/>
  <c r="J102" i="141"/>
  <c r="Y101" i="141"/>
  <c r="U101" i="141"/>
  <c r="Q101" i="141"/>
  <c r="M101" i="141"/>
  <c r="I101" i="141"/>
  <c r="E101" i="141"/>
  <c r="Y100" i="141"/>
  <c r="U100" i="141"/>
  <c r="Q100" i="141"/>
  <c r="M100" i="141"/>
  <c r="I100" i="141"/>
  <c r="E100" i="141"/>
  <c r="W90" i="141"/>
  <c r="U90" i="141"/>
  <c r="V90" i="141" s="1"/>
  <c r="S90" i="141"/>
  <c r="Q90" i="141"/>
  <c r="R90" i="141" s="1"/>
  <c r="P90" i="141"/>
  <c r="O90" i="141"/>
  <c r="M90" i="141"/>
  <c r="N90" i="141" s="1"/>
  <c r="K90" i="141"/>
  <c r="I90" i="141"/>
  <c r="J90" i="141" s="1"/>
  <c r="H90" i="141"/>
  <c r="G90" i="141"/>
  <c r="E90" i="141"/>
  <c r="F90" i="141" s="1"/>
  <c r="W89" i="141"/>
  <c r="U89" i="141"/>
  <c r="V89" i="141" s="1"/>
  <c r="S89" i="141"/>
  <c r="Q89" i="141"/>
  <c r="R89" i="141" s="1"/>
  <c r="P89" i="141"/>
  <c r="O89" i="141"/>
  <c r="M89" i="141"/>
  <c r="N89" i="141" s="1"/>
  <c r="K89" i="141"/>
  <c r="I89" i="141"/>
  <c r="J89" i="141" s="1"/>
  <c r="H89" i="141"/>
  <c r="G89" i="141"/>
  <c r="E89" i="141"/>
  <c r="F89" i="141" s="1"/>
  <c r="W88" i="141"/>
  <c r="U88" i="141"/>
  <c r="V88" i="141" s="1"/>
  <c r="S88" i="141"/>
  <c r="Q88" i="141"/>
  <c r="R88" i="141" s="1"/>
  <c r="O88" i="141"/>
  <c r="M88" i="141"/>
  <c r="N88" i="141" s="1"/>
  <c r="K88" i="141"/>
  <c r="I88" i="141"/>
  <c r="J88" i="141" s="1"/>
  <c r="G88" i="141"/>
  <c r="E88" i="141"/>
  <c r="F88" i="141" s="1"/>
  <c r="Z87" i="141"/>
  <c r="S87" i="141"/>
  <c r="Q87" i="141"/>
  <c r="R87" i="141" s="1"/>
  <c r="O87" i="141"/>
  <c r="M87" i="141"/>
  <c r="N87" i="141" s="1"/>
  <c r="K87" i="141"/>
  <c r="I87" i="141"/>
  <c r="J87" i="141" s="1"/>
  <c r="G87" i="141"/>
  <c r="E87" i="141"/>
  <c r="F87" i="141" s="1"/>
  <c r="Z86" i="141"/>
  <c r="S86" i="141"/>
  <c r="Q86" i="141"/>
  <c r="R86" i="141" s="1"/>
  <c r="O86" i="141"/>
  <c r="M86" i="141"/>
  <c r="N86" i="141" s="1"/>
  <c r="K86" i="141"/>
  <c r="I86" i="141"/>
  <c r="J86" i="141" s="1"/>
  <c r="G86" i="141"/>
  <c r="E86" i="141"/>
  <c r="F86" i="141" s="1"/>
  <c r="AB85" i="141"/>
  <c r="X88" i="141" s="1"/>
  <c r="Z85" i="141"/>
  <c r="S85" i="141"/>
  <c r="Q85" i="141"/>
  <c r="R85" i="141" s="1"/>
  <c r="O85" i="141"/>
  <c r="M85" i="141"/>
  <c r="N85" i="141" s="1"/>
  <c r="K85" i="141"/>
  <c r="I85" i="141"/>
  <c r="J85" i="141" s="1"/>
  <c r="G85" i="141"/>
  <c r="E85" i="141"/>
  <c r="F85" i="141" s="1"/>
  <c r="Z84" i="141"/>
  <c r="V84" i="141"/>
  <c r="T90" i="141" s="1"/>
  <c r="O84" i="141"/>
  <c r="M84" i="141"/>
  <c r="N84" i="141" s="1"/>
  <c r="L90" i="141" s="1"/>
  <c r="L84" i="141"/>
  <c r="K84" i="141"/>
  <c r="I84" i="141"/>
  <c r="J84" i="141" s="1"/>
  <c r="G84" i="141"/>
  <c r="E84" i="141"/>
  <c r="F84" i="141" s="1"/>
  <c r="Z83" i="141"/>
  <c r="V83" i="141"/>
  <c r="T89" i="141" s="1"/>
  <c r="O83" i="141"/>
  <c r="M83" i="141"/>
  <c r="N83" i="141" s="1"/>
  <c r="L89" i="141" s="1"/>
  <c r="L83" i="141"/>
  <c r="K83" i="141"/>
  <c r="I83" i="141"/>
  <c r="J83" i="141" s="1"/>
  <c r="G83" i="141"/>
  <c r="E83" i="141"/>
  <c r="F83" i="141" s="1"/>
  <c r="AB82" i="141"/>
  <c r="T88" i="141" s="1"/>
  <c r="Z82" i="141"/>
  <c r="X82" i="141"/>
  <c r="T85" i="141" s="1"/>
  <c r="V82" i="141"/>
  <c r="O82" i="141"/>
  <c r="M82" i="141"/>
  <c r="N82" i="141" s="1"/>
  <c r="K82" i="141"/>
  <c r="I82" i="141"/>
  <c r="J82" i="141" s="1"/>
  <c r="G82" i="141"/>
  <c r="E82" i="141"/>
  <c r="Z81" i="141"/>
  <c r="V81" i="141"/>
  <c r="R81" i="141"/>
  <c r="P84" i="141" s="1"/>
  <c r="K81" i="141"/>
  <c r="I81" i="141"/>
  <c r="J81" i="141" s="1"/>
  <c r="H84" i="141" s="1"/>
  <c r="H81" i="141"/>
  <c r="G81" i="141"/>
  <c r="E81" i="141"/>
  <c r="F81" i="141" s="1"/>
  <c r="Z80" i="141"/>
  <c r="V80" i="141"/>
  <c r="R80" i="141"/>
  <c r="P83" i="141" s="1"/>
  <c r="K80" i="141"/>
  <c r="I80" i="141"/>
  <c r="J80" i="141" s="1"/>
  <c r="H83" i="141" s="1"/>
  <c r="H80" i="141"/>
  <c r="G80" i="141"/>
  <c r="E80" i="141"/>
  <c r="F80" i="141" s="1"/>
  <c r="AB79" i="141"/>
  <c r="P88" i="141" s="1"/>
  <c r="Z79" i="141"/>
  <c r="X79" i="141"/>
  <c r="P85" i="141" s="1"/>
  <c r="V79" i="141"/>
  <c r="T79" i="141"/>
  <c r="R79" i="141"/>
  <c r="K79" i="141"/>
  <c r="I79" i="141"/>
  <c r="J79" i="141" s="1"/>
  <c r="G79" i="141"/>
  <c r="E79" i="141"/>
  <c r="F79" i="141" s="1"/>
  <c r="Z78" i="141"/>
  <c r="V78" i="141"/>
  <c r="R78" i="141"/>
  <c r="N78" i="141"/>
  <c r="L81" i="141" s="1"/>
  <c r="G78" i="141"/>
  <c r="E78" i="141"/>
  <c r="F78" i="141" s="1"/>
  <c r="Z77" i="141"/>
  <c r="V77" i="141"/>
  <c r="R77" i="141"/>
  <c r="N77" i="141"/>
  <c r="L80" i="141" s="1"/>
  <c r="G77" i="141"/>
  <c r="E77" i="141"/>
  <c r="F77" i="141" s="1"/>
  <c r="AB76" i="141"/>
  <c r="L88" i="141" s="1"/>
  <c r="Z76" i="141"/>
  <c r="X76" i="141"/>
  <c r="L85" i="141" s="1"/>
  <c r="V76" i="141"/>
  <c r="T76" i="141"/>
  <c r="L82" i="141" s="1"/>
  <c r="R76" i="141"/>
  <c r="P76" i="141"/>
  <c r="L79" i="141" s="1"/>
  <c r="N76" i="141"/>
  <c r="G76" i="141"/>
  <c r="E76" i="141"/>
  <c r="Z75" i="141"/>
  <c r="V75" i="141"/>
  <c r="R75" i="141"/>
  <c r="N75" i="141"/>
  <c r="J75" i="141"/>
  <c r="H78" i="141" s="1"/>
  <c r="AN74" i="141"/>
  <c r="AM74" i="141"/>
  <c r="AK74" i="141"/>
  <c r="AJ74" i="141"/>
  <c r="Z74" i="141"/>
  <c r="V74" i="141"/>
  <c r="R74" i="141"/>
  <c r="N74" i="141"/>
  <c r="J74" i="141"/>
  <c r="H77" i="141" s="1"/>
  <c r="AB73" i="141"/>
  <c r="H88" i="141" s="1"/>
  <c r="Z73" i="141"/>
  <c r="X73" i="141"/>
  <c r="H85" i="141" s="1"/>
  <c r="V73" i="141"/>
  <c r="T73" i="141"/>
  <c r="H82" i="141" s="1"/>
  <c r="R73" i="141"/>
  <c r="P73" i="141"/>
  <c r="H79" i="141" s="1"/>
  <c r="N73" i="141"/>
  <c r="L73" i="141"/>
  <c r="H76" i="141" s="1"/>
  <c r="J73" i="141"/>
  <c r="Y72" i="141"/>
  <c r="U72" i="141"/>
  <c r="Q72" i="141"/>
  <c r="M72" i="141"/>
  <c r="I72" i="141"/>
  <c r="E72" i="141"/>
  <c r="Y71" i="141"/>
  <c r="U71" i="141"/>
  <c r="Q71" i="141"/>
  <c r="M71" i="141"/>
  <c r="I71" i="141"/>
  <c r="E71" i="141"/>
  <c r="O58" i="141"/>
  <c r="M58" i="141"/>
  <c r="N58" i="141" s="1"/>
  <c r="L58" i="141"/>
  <c r="K58" i="141"/>
  <c r="I58" i="141"/>
  <c r="J58" i="141" s="1"/>
  <c r="G58" i="141"/>
  <c r="E58" i="141"/>
  <c r="F58" i="141" s="1"/>
  <c r="O57" i="141"/>
  <c r="M57" i="141"/>
  <c r="N57" i="141" s="1"/>
  <c r="L57" i="141"/>
  <c r="K57" i="141"/>
  <c r="I57" i="141"/>
  <c r="J57" i="141" s="1"/>
  <c r="G57" i="141"/>
  <c r="E57" i="141"/>
  <c r="F57" i="141" s="1"/>
  <c r="O56" i="141"/>
  <c r="M56" i="141"/>
  <c r="N56" i="141" s="1"/>
  <c r="K56" i="141"/>
  <c r="I56" i="141"/>
  <c r="J56" i="141" s="1"/>
  <c r="G56" i="141"/>
  <c r="E56" i="141"/>
  <c r="F56" i="141" s="1"/>
  <c r="R55" i="141"/>
  <c r="P58" i="141" s="1"/>
  <c r="K55" i="141"/>
  <c r="I55" i="141"/>
  <c r="J55" i="141" s="1"/>
  <c r="H58" i="141" s="1"/>
  <c r="H55" i="141"/>
  <c r="G55" i="141"/>
  <c r="E55" i="141"/>
  <c r="F55" i="141" s="1"/>
  <c r="R54" i="141"/>
  <c r="P57" i="141" s="1"/>
  <c r="K54" i="141"/>
  <c r="I54" i="141"/>
  <c r="J54" i="141" s="1"/>
  <c r="H57" i="141" s="1"/>
  <c r="H54" i="141"/>
  <c r="G54" i="141"/>
  <c r="E54" i="141"/>
  <c r="F54" i="141" s="1"/>
  <c r="T53" i="141"/>
  <c r="P56" i="141" s="1"/>
  <c r="R53" i="141"/>
  <c r="K53" i="141"/>
  <c r="I53" i="141"/>
  <c r="J53" i="141" s="1"/>
  <c r="G53" i="141"/>
  <c r="E53" i="141"/>
  <c r="R52" i="141"/>
  <c r="N52" i="141"/>
  <c r="L55" i="141" s="1"/>
  <c r="G52" i="141"/>
  <c r="E52" i="141"/>
  <c r="F52" i="141" s="1"/>
  <c r="R51" i="141"/>
  <c r="N51" i="141"/>
  <c r="L54" i="141" s="1"/>
  <c r="G51" i="141"/>
  <c r="E51" i="141"/>
  <c r="F51" i="141" s="1"/>
  <c r="T50" i="141"/>
  <c r="L56" i="141" s="1"/>
  <c r="R50" i="141"/>
  <c r="P50" i="141"/>
  <c r="L53" i="141" s="1"/>
  <c r="N50" i="141"/>
  <c r="G50" i="141"/>
  <c r="E50" i="141"/>
  <c r="F50" i="141" s="1"/>
  <c r="R49" i="141"/>
  <c r="N49" i="141"/>
  <c r="J49" i="141"/>
  <c r="H52" i="141" s="1"/>
  <c r="AF48" i="141"/>
  <c r="AE48" i="141"/>
  <c r="AC48" i="141"/>
  <c r="AB48" i="141"/>
  <c r="R48" i="141"/>
  <c r="N48" i="141"/>
  <c r="J48" i="141"/>
  <c r="H51" i="141" s="1"/>
  <c r="T47" i="141"/>
  <c r="H56" i="141" s="1"/>
  <c r="R47" i="141"/>
  <c r="P47" i="141"/>
  <c r="H53" i="141" s="1"/>
  <c r="N47" i="141"/>
  <c r="L47" i="141"/>
  <c r="H50" i="141" s="1"/>
  <c r="J47" i="141"/>
  <c r="Q46" i="141"/>
  <c r="M46" i="141"/>
  <c r="I46" i="141"/>
  <c r="E46" i="141"/>
  <c r="Q45" i="141"/>
  <c r="M45" i="141"/>
  <c r="I45" i="141"/>
  <c r="E45" i="141"/>
  <c r="O43" i="141"/>
  <c r="M43" i="141"/>
  <c r="N43" i="141" s="1"/>
  <c r="L43" i="141"/>
  <c r="K43" i="141"/>
  <c r="I43" i="141"/>
  <c r="J43" i="141" s="1"/>
  <c r="G43" i="141"/>
  <c r="E43" i="141"/>
  <c r="F43" i="141" s="1"/>
  <c r="O42" i="141"/>
  <c r="M42" i="141"/>
  <c r="N42" i="141" s="1"/>
  <c r="L42" i="141"/>
  <c r="K42" i="141"/>
  <c r="I42" i="141"/>
  <c r="J42" i="141" s="1"/>
  <c r="G42" i="141"/>
  <c r="E42" i="141"/>
  <c r="F42" i="141" s="1"/>
  <c r="O41" i="141"/>
  <c r="M41" i="141"/>
  <c r="N41" i="141" s="1"/>
  <c r="K41" i="141"/>
  <c r="I41" i="141"/>
  <c r="J41" i="141" s="1"/>
  <c r="G41" i="141"/>
  <c r="E41" i="141"/>
  <c r="R40" i="141"/>
  <c r="P43" i="141" s="1"/>
  <c r="K40" i="141"/>
  <c r="I40" i="141"/>
  <c r="J40" i="141" s="1"/>
  <c r="H43" i="141" s="1"/>
  <c r="H40" i="141"/>
  <c r="G40" i="141"/>
  <c r="E40" i="141"/>
  <c r="F40" i="141" s="1"/>
  <c r="R39" i="141"/>
  <c r="P42" i="141" s="1"/>
  <c r="K39" i="141"/>
  <c r="I39" i="141"/>
  <c r="J39" i="141" s="1"/>
  <c r="H42" i="141" s="1"/>
  <c r="H39" i="141"/>
  <c r="G39" i="141"/>
  <c r="E39" i="141"/>
  <c r="F39" i="141" s="1"/>
  <c r="T38" i="141"/>
  <c r="P41" i="141" s="1"/>
  <c r="R38" i="141"/>
  <c r="K38" i="141"/>
  <c r="I38" i="141"/>
  <c r="J38" i="141" s="1"/>
  <c r="G38" i="141"/>
  <c r="E38" i="141"/>
  <c r="R37" i="141"/>
  <c r="N37" i="141"/>
  <c r="L40" i="141" s="1"/>
  <c r="G37" i="141"/>
  <c r="E37" i="141"/>
  <c r="F37" i="141" s="1"/>
  <c r="R36" i="141"/>
  <c r="N36" i="141"/>
  <c r="L39" i="141" s="1"/>
  <c r="G36" i="141"/>
  <c r="E36" i="141"/>
  <c r="F36" i="141" s="1"/>
  <c r="T35" i="141"/>
  <c r="L41" i="141" s="1"/>
  <c r="R35" i="141"/>
  <c r="P35" i="141"/>
  <c r="L38" i="141" s="1"/>
  <c r="N35" i="141"/>
  <c r="G35" i="141"/>
  <c r="E35" i="141"/>
  <c r="F35" i="141" s="1"/>
  <c r="R34" i="141"/>
  <c r="N34" i="141"/>
  <c r="J34" i="141"/>
  <c r="H37" i="141" s="1"/>
  <c r="AF33" i="141"/>
  <c r="AE33" i="141"/>
  <c r="AC33" i="141"/>
  <c r="AB33" i="141"/>
  <c r="R33" i="141"/>
  <c r="N33" i="141"/>
  <c r="J33" i="141"/>
  <c r="H36" i="141" s="1"/>
  <c r="T32" i="141"/>
  <c r="H41" i="141" s="1"/>
  <c r="R32" i="141"/>
  <c r="P32" i="141"/>
  <c r="H38" i="141" s="1"/>
  <c r="N32" i="141"/>
  <c r="L32" i="141"/>
  <c r="H35" i="141" s="1"/>
  <c r="J32" i="141"/>
  <c r="Q31" i="141"/>
  <c r="M31" i="141"/>
  <c r="I31" i="141"/>
  <c r="E31" i="141"/>
  <c r="Q30" i="141"/>
  <c r="M30" i="141"/>
  <c r="I30" i="141"/>
  <c r="E30" i="141"/>
  <c r="AN194" i="141" l="1"/>
  <c r="AI191" i="141"/>
  <c r="AE192" i="141" s="1"/>
  <c r="AA33" i="141"/>
  <c r="W34" i="141" s="1"/>
  <c r="AH74" i="141"/>
  <c r="AC75" i="141" s="1"/>
  <c r="AI103" i="141"/>
  <c r="AE104" i="141" s="1"/>
  <c r="AM157" i="141"/>
  <c r="AI158" i="141" s="1"/>
  <c r="AQ160" i="141"/>
  <c r="Z48" i="141"/>
  <c r="U49" i="141" s="1"/>
  <c r="AN83" i="141"/>
  <c r="T118" i="141"/>
  <c r="AA48" i="141"/>
  <c r="W49" i="141" s="1"/>
  <c r="AH103" i="141"/>
  <c r="AC104" i="141" s="1"/>
  <c r="AD130" i="141"/>
  <c r="Y131" i="141" s="1"/>
  <c r="AE130" i="141"/>
  <c r="AA131" i="141" s="1"/>
  <c r="P82" i="141"/>
  <c r="X89" i="141"/>
  <c r="X90" i="141"/>
  <c r="AR172" i="141"/>
  <c r="AN80" i="141"/>
  <c r="AM118" i="141"/>
  <c r="AB54" i="141"/>
  <c r="AC54" i="141"/>
  <c r="AG139" i="141"/>
  <c r="AN200" i="141"/>
  <c r="AQ163" i="141"/>
  <c r="AR163" i="141"/>
  <c r="AF42" i="141"/>
  <c r="AK203" i="141"/>
  <c r="AJ142" i="141"/>
  <c r="AC39" i="141"/>
  <c r="AB39" i="141"/>
  <c r="AK115" i="141"/>
  <c r="AM206" i="141"/>
  <c r="AN206" i="141"/>
  <c r="AN118" i="141"/>
  <c r="AD48" i="141"/>
  <c r="Z51" i="141"/>
  <c r="U52" i="141" s="1"/>
  <c r="AF51" i="141"/>
  <c r="AG48" i="141"/>
  <c r="AB51" i="141"/>
  <c r="AC51" i="141"/>
  <c r="AE57" i="141"/>
  <c r="AF57" i="141"/>
  <c r="AJ115" i="141"/>
  <c r="AH191" i="141"/>
  <c r="AC192" i="141" s="1"/>
  <c r="AJ203" i="141"/>
  <c r="AN89" i="141"/>
  <c r="AI109" i="141"/>
  <c r="AE110" i="141" s="1"/>
  <c r="AM109" i="141"/>
  <c r="AN109" i="141"/>
  <c r="AI142" i="141"/>
  <c r="AM197" i="141"/>
  <c r="AN197" i="141"/>
  <c r="AJ197" i="141"/>
  <c r="AJ136" i="141"/>
  <c r="AF136" i="141"/>
  <c r="AG136" i="141"/>
  <c r="AN86" i="141"/>
  <c r="AE42" i="141"/>
  <c r="AQ169" i="141"/>
  <c r="AR169" i="141"/>
  <c r="AH80" i="141"/>
  <c r="AC81" i="141" s="1"/>
  <c r="AM80" i="141"/>
  <c r="AJ80" i="141"/>
  <c r="AK89" i="141"/>
  <c r="AO80" i="141"/>
  <c r="AM83" i="141"/>
  <c r="AJ200" i="141"/>
  <c r="AK200" i="141"/>
  <c r="AI133" i="141"/>
  <c r="AH130" i="141"/>
  <c r="F132" i="141"/>
  <c r="AD133" i="141" s="1"/>
  <c r="Y134" i="141" s="1"/>
  <c r="AK130" i="141"/>
  <c r="AJ133" i="141"/>
  <c r="AK133" i="141" s="1"/>
  <c r="AF133" i="141"/>
  <c r="AG33" i="141"/>
  <c r="AC36" i="141"/>
  <c r="AD33" i="141"/>
  <c r="AF36" i="141"/>
  <c r="AB36" i="141"/>
  <c r="AJ112" i="141"/>
  <c r="AN112" i="141"/>
  <c r="AK112" i="141"/>
  <c r="AF139" i="141"/>
  <c r="AL74" i="141"/>
  <c r="AO74" i="141"/>
  <c r="AN77" i="141"/>
  <c r="AK77" i="141"/>
  <c r="AM106" i="141"/>
  <c r="AO103" i="141"/>
  <c r="AL103" i="141"/>
  <c r="AN106" i="141"/>
  <c r="AM194" i="141"/>
  <c r="AO194" i="141" s="1"/>
  <c r="AO191" i="141"/>
  <c r="F193" i="141"/>
  <c r="AL191" i="141"/>
  <c r="AH194" i="141"/>
  <c r="AC195" i="141" s="1"/>
  <c r="AQ175" i="141"/>
  <c r="AR175" i="141"/>
  <c r="AO172" i="141"/>
  <c r="AR166" i="141"/>
  <c r="AO166" i="141"/>
  <c r="AP157" i="141"/>
  <c r="F159" i="141"/>
  <c r="AL160" i="141" s="1"/>
  <c r="AG161" i="141" s="1"/>
  <c r="AS157" i="141"/>
  <c r="AI194" i="141"/>
  <c r="AE195" i="141" s="1"/>
  <c r="AH200" i="141"/>
  <c r="AC201" i="141" s="1"/>
  <c r="AJ194" i="141"/>
  <c r="AK197" i="141"/>
  <c r="AM203" i="141"/>
  <c r="AJ206" i="141"/>
  <c r="AK194" i="141"/>
  <c r="F196" i="141"/>
  <c r="AH197" i="141" s="1"/>
  <c r="AC198" i="141" s="1"/>
  <c r="AI200" i="141"/>
  <c r="AE201" i="141" s="1"/>
  <c r="AM200" i="141"/>
  <c r="AO200" i="141" s="1"/>
  <c r="F202" i="141"/>
  <c r="AH203" i="141" s="1"/>
  <c r="AC204" i="141" s="1"/>
  <c r="AN203" i="141"/>
  <c r="AK206" i="141"/>
  <c r="F205" i="141"/>
  <c r="AH206" i="141" s="1"/>
  <c r="AC207" i="141" s="1"/>
  <c r="AI206" i="141"/>
  <c r="AE207" i="141" s="1"/>
  <c r="L175" i="141"/>
  <c r="L169" i="141"/>
  <c r="AL166" i="141"/>
  <c r="AM172" i="141"/>
  <c r="AI173" i="141" s="1"/>
  <c r="AL157" i="141"/>
  <c r="AG158" i="141" s="1"/>
  <c r="AN163" i="141"/>
  <c r="AN169" i="141"/>
  <c r="AN175" i="141"/>
  <c r="AN160" i="141"/>
  <c r="AR160" i="141"/>
  <c r="AS160" i="141" s="1"/>
  <c r="AO163" i="141"/>
  <c r="AO169" i="141"/>
  <c r="L170" i="141"/>
  <c r="AL172" i="141"/>
  <c r="AG173" i="141" s="1"/>
  <c r="AO175" i="141"/>
  <c r="AO160" i="141"/>
  <c r="AM166" i="141"/>
  <c r="AI167" i="141" s="1"/>
  <c r="AQ166" i="141"/>
  <c r="AQ172" i="141"/>
  <c r="AS172" i="141" s="1"/>
  <c r="F162" i="141"/>
  <c r="AL163" i="141" s="1"/>
  <c r="AG164" i="141" s="1"/>
  <c r="AN166" i="141"/>
  <c r="F168" i="141"/>
  <c r="AN172" i="141"/>
  <c r="AE133" i="141"/>
  <c r="AA134" i="141" s="1"/>
  <c r="AE142" i="141"/>
  <c r="AA143" i="141" s="1"/>
  <c r="AG133" i="141"/>
  <c r="AD136" i="141"/>
  <c r="Y137" i="141" s="1"/>
  <c r="AI139" i="141"/>
  <c r="AF142" i="141"/>
  <c r="AE136" i="141"/>
  <c r="AA137" i="141" s="1"/>
  <c r="AI136" i="141"/>
  <c r="AK136" i="141" s="1"/>
  <c r="F138" i="141"/>
  <c r="AD139" i="141" s="1"/>
  <c r="Y140" i="141" s="1"/>
  <c r="AJ139" i="141"/>
  <c r="AG142" i="141"/>
  <c r="AD142" i="141"/>
  <c r="Y143" i="141" s="1"/>
  <c r="AI118" i="141"/>
  <c r="AE119" i="141" s="1"/>
  <c r="F105" i="141"/>
  <c r="AH106" i="141" s="1"/>
  <c r="AC107" i="141" s="1"/>
  <c r="AJ106" i="141"/>
  <c r="AK109" i="141"/>
  <c r="AH112" i="141"/>
  <c r="AC113" i="141" s="1"/>
  <c r="AM115" i="141"/>
  <c r="AJ118" i="141"/>
  <c r="AK106" i="141"/>
  <c r="AH109" i="141"/>
  <c r="AC110" i="141" s="1"/>
  <c r="AI112" i="141"/>
  <c r="AE113" i="141" s="1"/>
  <c r="AM112" i="141"/>
  <c r="F114" i="141"/>
  <c r="AH115" i="141" s="1"/>
  <c r="AC116" i="141" s="1"/>
  <c r="AN115" i="141"/>
  <c r="AK118" i="141"/>
  <c r="AH118" i="141"/>
  <c r="AC119" i="141" s="1"/>
  <c r="AJ109" i="141"/>
  <c r="AI89" i="141"/>
  <c r="AE90" i="141" s="1"/>
  <c r="AH86" i="141"/>
  <c r="AC87" i="141" s="1"/>
  <c r="AI74" i="141"/>
  <c r="AE75" i="141" s="1"/>
  <c r="AK80" i="141"/>
  <c r="AL80" i="141" s="1"/>
  <c r="AJ83" i="141"/>
  <c r="AI86" i="141"/>
  <c r="AE87" i="141" s="1"/>
  <c r="AM86" i="141"/>
  <c r="AH89" i="141"/>
  <c r="AC90" i="141" s="1"/>
  <c r="F82" i="141"/>
  <c r="AI83" i="141" s="1"/>
  <c r="AE84" i="141" s="1"/>
  <c r="AK83" i="141"/>
  <c r="AJ86" i="141"/>
  <c r="AM89" i="141"/>
  <c r="AO89" i="141" s="1"/>
  <c r="F76" i="141"/>
  <c r="AI77" i="141" s="1"/>
  <c r="AE78" i="141" s="1"/>
  <c r="AM77" i="141"/>
  <c r="AJ77" i="141"/>
  <c r="AL77" i="141" s="1"/>
  <c r="AI80" i="141"/>
  <c r="AE81" i="141" s="1"/>
  <c r="AH83" i="141"/>
  <c r="AC84" i="141" s="1"/>
  <c r="AK86" i="141"/>
  <c r="AJ89" i="141"/>
  <c r="AA57" i="141"/>
  <c r="W58" i="141" s="1"/>
  <c r="AE54" i="141"/>
  <c r="AB57" i="141"/>
  <c r="AA51" i="141"/>
  <c r="W52" i="141" s="1"/>
  <c r="AE51" i="141"/>
  <c r="AG51" i="141" s="1"/>
  <c r="F53" i="141"/>
  <c r="Z54" i="141" s="1"/>
  <c r="U55" i="141" s="1"/>
  <c r="AF54" i="141"/>
  <c r="AC57" i="141"/>
  <c r="Z57" i="141"/>
  <c r="U58" i="141" s="1"/>
  <c r="Z36" i="141"/>
  <c r="U37" i="141" s="1"/>
  <c r="AE39" i="141"/>
  <c r="AB42" i="141"/>
  <c r="Z33" i="141"/>
  <c r="U34" i="141" s="1"/>
  <c r="AA36" i="141"/>
  <c r="W37" i="141" s="1"/>
  <c r="AE36" i="141"/>
  <c r="F38" i="141"/>
  <c r="Z39" i="141" s="1"/>
  <c r="U40" i="141" s="1"/>
  <c r="AF39" i="141"/>
  <c r="AC42" i="141"/>
  <c r="F41" i="141"/>
  <c r="Z42" i="141" s="1"/>
  <c r="U43" i="141" s="1"/>
  <c r="AO83" i="141" l="1"/>
  <c r="AS166" i="141"/>
  <c r="AL169" i="141"/>
  <c r="AG170" i="141" s="1"/>
  <c r="AI106" i="141"/>
  <c r="AE107" i="141" s="1"/>
  <c r="AA54" i="141"/>
  <c r="W55" i="141" s="1"/>
  <c r="AA42" i="141"/>
  <c r="W43" i="141" s="1"/>
  <c r="AM160" i="141"/>
  <c r="AI161" i="141" s="1"/>
  <c r="AA39" i="141"/>
  <c r="W40" i="141" s="1"/>
  <c r="AH77" i="141"/>
  <c r="AC78" i="141" s="1"/>
  <c r="AI115" i="141"/>
  <c r="AE116" i="141" s="1"/>
  <c r="AM163" i="141"/>
  <c r="AI164" i="141" s="1"/>
  <c r="AS163" i="141"/>
  <c r="AO77" i="141"/>
  <c r="AO206" i="141"/>
  <c r="AK142" i="141"/>
  <c r="AL109" i="141"/>
  <c r="AD39" i="141"/>
  <c r="AO118" i="141"/>
  <c r="AD54" i="141"/>
  <c r="AL197" i="141"/>
  <c r="AH136" i="141"/>
  <c r="AH139" i="141"/>
  <c r="AP172" i="141"/>
  <c r="AG42" i="141"/>
  <c r="AL203" i="141"/>
  <c r="AK139" i="141"/>
  <c r="AL115" i="141"/>
  <c r="AD51" i="141"/>
  <c r="AG57" i="141"/>
  <c r="AO109" i="141"/>
  <c r="AO106" i="141"/>
  <c r="AO197" i="141"/>
  <c r="AO86" i="141"/>
  <c r="AS169" i="141"/>
  <c r="AS175" i="141"/>
  <c r="AL89" i="141"/>
  <c r="AL200" i="141"/>
  <c r="AH133" i="141"/>
  <c r="AG36" i="141"/>
  <c r="AD36" i="141"/>
  <c r="AL112" i="141"/>
  <c r="AO112" i="141"/>
  <c r="AM169" i="141"/>
  <c r="AI170" i="141" s="1"/>
  <c r="AP166" i="141"/>
  <c r="AI203" i="141"/>
  <c r="AE204" i="141" s="1"/>
  <c r="AI197" i="141"/>
  <c r="AE198" i="141" s="1"/>
  <c r="AL206" i="141"/>
  <c r="AL194" i="141"/>
  <c r="AO203" i="141"/>
  <c r="AP163" i="141"/>
  <c r="AB175" i="141"/>
  <c r="AG167" i="141"/>
  <c r="AP160" i="141"/>
  <c r="AP175" i="141"/>
  <c r="AP169" i="141"/>
  <c r="AE139" i="141"/>
  <c r="AA140" i="141" s="1"/>
  <c r="AH142" i="141"/>
  <c r="AL118" i="141"/>
  <c r="AO115" i="141"/>
  <c r="AL106" i="141"/>
  <c r="AL83" i="141"/>
  <c r="AL86" i="141"/>
  <c r="AD57" i="141"/>
  <c r="AG54" i="141"/>
  <c r="AD42" i="141"/>
  <c r="AG39" i="141"/>
  <c r="AM175" i="141" l="1"/>
  <c r="AI176" i="141" s="1"/>
  <c r="AL175" i="141"/>
  <c r="AG176" i="141" s="1"/>
</calcChain>
</file>

<file path=xl/sharedStrings.xml><?xml version="1.0" encoding="utf-8"?>
<sst xmlns="http://schemas.openxmlformats.org/spreadsheetml/2006/main" count="530" uniqueCount="223">
  <si>
    <t>順位</t>
  </si>
  <si>
    <t>(勝敗)</t>
  </si>
  <si>
    <t>勝敗</t>
    <rPh sb="0" eb="2">
      <t>ショウハイ</t>
    </rPh>
    <phoneticPr fontId="21"/>
  </si>
  <si>
    <t>得失ｾｯﾄ</t>
    <rPh sb="0" eb="2">
      <t>トクシツ</t>
    </rPh>
    <phoneticPr fontId="21"/>
  </si>
  <si>
    <t>得失点</t>
    <rPh sb="0" eb="2">
      <t>トクシツ</t>
    </rPh>
    <rPh sb="2" eb="3">
      <t>テン</t>
    </rPh>
    <phoneticPr fontId="21"/>
  </si>
  <si>
    <t>勝</t>
    <rPh sb="0" eb="1">
      <t>カチ</t>
    </rPh>
    <phoneticPr fontId="21"/>
  </si>
  <si>
    <t>敗</t>
    <rPh sb="0" eb="1">
      <t>ハイ</t>
    </rPh>
    <phoneticPr fontId="21"/>
  </si>
  <si>
    <t>失</t>
    <rPh sb="0" eb="1">
      <t>シツ</t>
    </rPh>
    <phoneticPr fontId="21"/>
  </si>
  <si>
    <t>差</t>
    <rPh sb="0" eb="1">
      <t>サ</t>
    </rPh>
    <phoneticPr fontId="21"/>
  </si>
  <si>
    <t>勝</t>
    <rPh sb="0" eb="1">
      <t>カ</t>
    </rPh>
    <phoneticPr fontId="21"/>
  </si>
  <si>
    <t>男子２部優勝</t>
    <rPh sb="0" eb="2">
      <t>ダンシ</t>
    </rPh>
    <rPh sb="3" eb="4">
      <t>ブ</t>
    </rPh>
    <rPh sb="4" eb="6">
      <t>ユウショウ</t>
    </rPh>
    <phoneticPr fontId="2"/>
  </si>
  <si>
    <t>男子３部優勝</t>
    <rPh sb="0" eb="2">
      <t>ダンシ</t>
    </rPh>
    <rPh sb="3" eb="4">
      <t>ブ</t>
    </rPh>
    <rPh sb="4" eb="6">
      <t>ユウショウ</t>
    </rPh>
    <phoneticPr fontId="2"/>
  </si>
  <si>
    <t>男子３部準優勝</t>
    <rPh sb="0" eb="2">
      <t>ダンシ</t>
    </rPh>
    <rPh sb="3" eb="4">
      <t>ブ</t>
    </rPh>
    <rPh sb="4" eb="7">
      <t>ジュンユウショウ</t>
    </rPh>
    <phoneticPr fontId="2"/>
  </si>
  <si>
    <t>男子４部優勝</t>
    <rPh sb="0" eb="2">
      <t>ダンシ</t>
    </rPh>
    <rPh sb="3" eb="4">
      <t>ブ</t>
    </rPh>
    <rPh sb="4" eb="6">
      <t>ユウショウ</t>
    </rPh>
    <phoneticPr fontId="2"/>
  </si>
  <si>
    <t>男子４部準優勝</t>
    <rPh sb="0" eb="2">
      <t>ダンシ</t>
    </rPh>
    <rPh sb="3" eb="4">
      <t>ブ</t>
    </rPh>
    <rPh sb="4" eb="7">
      <t>ジュンユウショウ</t>
    </rPh>
    <phoneticPr fontId="2"/>
  </si>
  <si>
    <t>敗</t>
  </si>
  <si>
    <t>勝</t>
  </si>
  <si>
    <t>B1</t>
    <phoneticPr fontId="21"/>
  </si>
  <si>
    <t>A2</t>
    <phoneticPr fontId="21"/>
  </si>
  <si>
    <t>男子５部優勝</t>
    <rPh sb="0" eb="2">
      <t>ダンシ</t>
    </rPh>
    <rPh sb="3" eb="4">
      <t>ブ</t>
    </rPh>
    <rPh sb="4" eb="6">
      <t>ユウショウ</t>
    </rPh>
    <phoneticPr fontId="2"/>
  </si>
  <si>
    <t>B2</t>
    <phoneticPr fontId="21"/>
  </si>
  <si>
    <t>（2位あがり）</t>
    <phoneticPr fontId="21"/>
  </si>
  <si>
    <t>A1</t>
    <phoneticPr fontId="21"/>
  </si>
  <si>
    <t>男子２部準優勝</t>
    <rPh sb="0" eb="2">
      <t>ダンシ</t>
    </rPh>
    <rPh sb="3" eb="4">
      <t>ブ</t>
    </rPh>
    <rPh sb="4" eb="7">
      <t>ジュンユウショウ</t>
    </rPh>
    <phoneticPr fontId="2"/>
  </si>
  <si>
    <t>TEAM BLOWIN</t>
  </si>
  <si>
    <t>得</t>
    <phoneticPr fontId="21"/>
  </si>
  <si>
    <t>川之江ｸﾗﾌﾞ</t>
    <rPh sb="0" eb="3">
      <t>カワノエ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</si>
  <si>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</si>
  <si>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</si>
  <si>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男子２部</t>
    <phoneticPr fontId="21"/>
  </si>
  <si>
    <t>男子２部Ａ</t>
    <rPh sb="0" eb="2">
      <t>ダンシ</t>
    </rPh>
    <phoneticPr fontId="21"/>
  </si>
  <si>
    <t>21点3ｹﾞｰﾑ</t>
    <rPh sb="2" eb="3">
      <t>テン</t>
    </rPh>
    <phoneticPr fontId="2"/>
  </si>
  <si>
    <t>女子５部優勝</t>
    <rPh sb="0" eb="2">
      <t>ジョシ</t>
    </rPh>
    <rPh sb="3" eb="4">
      <t>ブ</t>
    </rPh>
    <rPh sb="4" eb="6">
      <t>ユウショウ</t>
    </rPh>
    <phoneticPr fontId="2"/>
  </si>
  <si>
    <t>女子５部準優勝</t>
    <rPh sb="0" eb="2">
      <t>ジョシ</t>
    </rPh>
    <rPh sb="3" eb="4">
      <t>ブ</t>
    </rPh>
    <rPh sb="4" eb="7">
      <t>ジュンユウショウ</t>
    </rPh>
    <phoneticPr fontId="2"/>
  </si>
  <si>
    <t>男子初心者優勝</t>
    <rPh sb="0" eb="2">
      <t>ダンシ</t>
    </rPh>
    <rPh sb="2" eb="5">
      <t>ショシンシャ</t>
    </rPh>
    <rPh sb="5" eb="7">
      <t>ユウショウ</t>
    </rPh>
    <phoneticPr fontId="2"/>
  </si>
  <si>
    <t>男子初心者準優勝</t>
    <rPh sb="0" eb="2">
      <t>ダンシ</t>
    </rPh>
    <rPh sb="2" eb="5">
      <t>ショシンシャ</t>
    </rPh>
    <rPh sb="5" eb="8">
      <t>ジュンユウショウ</t>
    </rPh>
    <phoneticPr fontId="2"/>
  </si>
  <si>
    <t>女子２部優勝</t>
    <rPh sb="0" eb="2">
      <t>ジョシ</t>
    </rPh>
    <rPh sb="3" eb="4">
      <t>ブ</t>
    </rPh>
    <rPh sb="4" eb="6">
      <t>ユウショウ</t>
    </rPh>
    <phoneticPr fontId="2"/>
  </si>
  <si>
    <t>女子２部準優勝</t>
    <rPh sb="0" eb="2">
      <t>ジョシ</t>
    </rPh>
    <rPh sb="3" eb="4">
      <t>ブ</t>
    </rPh>
    <rPh sb="4" eb="7">
      <t>ジュンユウショウ</t>
    </rPh>
    <phoneticPr fontId="2"/>
  </si>
  <si>
    <t>川之江ｸﾗﾌﾞ</t>
    <rPh sb="0" eb="3">
      <t>カワノエ</t>
    </rPh>
    <phoneticPr fontId="1"/>
  </si>
  <si>
    <t>４部</t>
    <rPh sb="1" eb="2">
      <t>ブ</t>
    </rPh>
    <phoneticPr fontId="2"/>
  </si>
  <si>
    <t>５部</t>
    <rPh sb="1" eb="2">
      <t>ブ</t>
    </rPh>
    <phoneticPr fontId="2"/>
  </si>
  <si>
    <t>女子４部優勝</t>
    <rPh sb="0" eb="2">
      <t>ジョシ</t>
    </rPh>
    <rPh sb="3" eb="4">
      <t>ブ</t>
    </rPh>
    <rPh sb="4" eb="6">
      <t>ユウショウ</t>
    </rPh>
    <phoneticPr fontId="2"/>
  </si>
  <si>
    <t>女子４部準優勝</t>
    <rPh sb="0" eb="2">
      <t>ジョシ</t>
    </rPh>
    <rPh sb="3" eb="4">
      <t>ブ</t>
    </rPh>
    <rPh sb="4" eb="7">
      <t>ジュンユウショウ</t>
    </rPh>
    <phoneticPr fontId="2"/>
  </si>
  <si>
    <t>初心者男子・女子</t>
    <rPh sb="0" eb="3">
      <t>ショシンシャ</t>
    </rPh>
    <rPh sb="3" eb="5">
      <t>ダンシ</t>
    </rPh>
    <rPh sb="6" eb="8">
      <t>ジョシ</t>
    </rPh>
    <phoneticPr fontId="21"/>
  </si>
  <si>
    <t>女子初心者優勝</t>
    <rPh sb="0" eb="2">
      <t>ジョシ</t>
    </rPh>
    <rPh sb="2" eb="5">
      <t>ショシンシャ</t>
    </rPh>
    <rPh sb="5" eb="7">
      <t>ユウショウ</t>
    </rPh>
    <phoneticPr fontId="2"/>
  </si>
  <si>
    <t>女子初心者準優勝</t>
    <rPh sb="0" eb="2">
      <t>ジョシ</t>
    </rPh>
    <rPh sb="2" eb="5">
      <t>ショシンシャ</t>
    </rPh>
    <rPh sb="5" eb="8">
      <t>ジュンユウショウ</t>
    </rPh>
    <phoneticPr fontId="2"/>
  </si>
  <si>
    <t>初心者</t>
    <rPh sb="0" eb="3">
      <t>ショシンシャ</t>
    </rPh>
    <phoneticPr fontId="21"/>
  </si>
  <si>
    <t>15点3ｹﾞｰﾑ</t>
    <rPh sb="2" eb="3">
      <t>テン</t>
    </rPh>
    <phoneticPr fontId="2"/>
  </si>
  <si>
    <t>２部</t>
    <rPh sb="1" eb="2">
      <t>ブ</t>
    </rPh>
    <phoneticPr fontId="2"/>
  </si>
  <si>
    <t>３部</t>
    <rPh sb="1" eb="2">
      <t>ブ</t>
    </rPh>
    <phoneticPr fontId="2"/>
  </si>
  <si>
    <t>関川ｸﾗﾌﾞ</t>
    <rPh sb="0" eb="2">
      <t>セキガワ</t>
    </rPh>
    <phoneticPr fontId="2"/>
  </si>
  <si>
    <t>(認定優勝)</t>
    <rPh sb="1" eb="3">
      <t>ニンテイ</t>
    </rPh>
    <rPh sb="3" eb="5">
      <t>ユウショウ</t>
    </rPh>
    <phoneticPr fontId="21"/>
  </si>
  <si>
    <t>隅田姉文</t>
    <rPh sb="0" eb="2">
      <t>スミタ</t>
    </rPh>
    <rPh sb="2" eb="3">
      <t>アネ</t>
    </rPh>
    <rPh sb="3" eb="4">
      <t>フミ</t>
    </rPh>
    <phoneticPr fontId="2"/>
  </si>
  <si>
    <t>ﾊﾐﾝｸﾞﾊﾞｰﾄﾞ</t>
    <phoneticPr fontId="1"/>
  </si>
  <si>
    <t>清水涼子</t>
    <rPh sb="0" eb="2">
      <t>シミズ</t>
    </rPh>
    <rPh sb="2" eb="4">
      <t>リョウコ</t>
    </rPh>
    <phoneticPr fontId="2"/>
  </si>
  <si>
    <t>眞鍋瑠</t>
    <rPh sb="0" eb="2">
      <t>マナベ</t>
    </rPh>
    <rPh sb="2" eb="3">
      <t>リュウ</t>
    </rPh>
    <phoneticPr fontId="2"/>
  </si>
  <si>
    <t>近藤伸凱</t>
    <rPh sb="0" eb="2">
      <t>コンドウ</t>
    </rPh>
    <rPh sb="2" eb="3">
      <t>ノ</t>
    </rPh>
    <rPh sb="3" eb="4">
      <t>ガイ</t>
    </rPh>
    <phoneticPr fontId="2"/>
  </si>
  <si>
    <t>阿部一恵</t>
    <rPh sb="0" eb="2">
      <t>アベ</t>
    </rPh>
    <rPh sb="2" eb="4">
      <t>カズエ</t>
    </rPh>
    <phoneticPr fontId="2"/>
  </si>
  <si>
    <t>合田拳斗</t>
    <rPh sb="0" eb="2">
      <t>ゴウダ</t>
    </rPh>
    <rPh sb="2" eb="3">
      <t>ケン</t>
    </rPh>
    <rPh sb="3" eb="4">
      <t>ト</t>
    </rPh>
    <phoneticPr fontId="2"/>
  </si>
  <si>
    <t>山川慶翔</t>
    <rPh sb="0" eb="2">
      <t>ヤマカワ</t>
    </rPh>
    <rPh sb="2" eb="3">
      <t>ケイ</t>
    </rPh>
    <rPh sb="3" eb="4">
      <t>ショウ</t>
    </rPh>
    <phoneticPr fontId="2"/>
  </si>
  <si>
    <t>YONDEN</t>
    <phoneticPr fontId="1"/>
  </si>
  <si>
    <t>土居ｸﾗﾌﾞ</t>
    <rPh sb="0" eb="2">
      <t>ドイ</t>
    </rPh>
    <phoneticPr fontId="2"/>
  </si>
  <si>
    <t>新宮中学校</t>
    <rPh sb="0" eb="2">
      <t>シングウ</t>
    </rPh>
    <rPh sb="2" eb="5">
      <t>チュウガッコウ</t>
    </rPh>
    <phoneticPr fontId="2"/>
  </si>
  <si>
    <t>宗次英子</t>
    <rPh sb="0" eb="2">
      <t>ムネツグ</t>
    </rPh>
    <rPh sb="2" eb="4">
      <t>エイコ</t>
    </rPh>
    <phoneticPr fontId="2"/>
  </si>
  <si>
    <t>合田直子</t>
    <rPh sb="0" eb="2">
      <t>ゴウダ</t>
    </rPh>
    <rPh sb="2" eb="4">
      <t>ナオコ</t>
    </rPh>
    <phoneticPr fontId="2"/>
  </si>
  <si>
    <t>大西政義</t>
    <rPh sb="0" eb="2">
      <t>オオニシ</t>
    </rPh>
    <rPh sb="2" eb="4">
      <t>マサヨシ</t>
    </rPh>
    <phoneticPr fontId="2"/>
  </si>
  <si>
    <t>石川壱斗</t>
    <rPh sb="0" eb="2">
      <t>イシカワ</t>
    </rPh>
    <rPh sb="2" eb="3">
      <t>イチ</t>
    </rPh>
    <rPh sb="3" eb="4">
      <t>ト</t>
    </rPh>
    <phoneticPr fontId="2"/>
  </si>
  <si>
    <t>女子２･３部・男子3部</t>
    <rPh sb="0" eb="2">
      <t>ジョシ</t>
    </rPh>
    <rPh sb="5" eb="6">
      <t>ブ</t>
    </rPh>
    <rPh sb="7" eb="9">
      <t>ダンシ</t>
    </rPh>
    <rPh sb="10" eb="11">
      <t>ブ</t>
    </rPh>
    <phoneticPr fontId="21"/>
  </si>
  <si>
    <t>女2･3部･男3部</t>
    <rPh sb="6" eb="7">
      <t>オトコ</t>
    </rPh>
    <phoneticPr fontId="21"/>
  </si>
  <si>
    <t>男子４部</t>
    <rPh sb="0" eb="2">
      <t>ダンシ</t>
    </rPh>
    <rPh sb="3" eb="4">
      <t>ブ</t>
    </rPh>
    <phoneticPr fontId="21"/>
  </si>
  <si>
    <t>男子４部</t>
    <phoneticPr fontId="2"/>
  </si>
  <si>
    <t>橋本富雄</t>
    <rPh sb="0" eb="2">
      <t>ハシモト</t>
    </rPh>
    <rPh sb="2" eb="4">
      <t>トミオ</t>
    </rPh>
    <phoneticPr fontId="2"/>
  </si>
  <si>
    <t>橋本姫奈</t>
    <rPh sb="0" eb="2">
      <t>ハシモト</t>
    </rPh>
    <rPh sb="2" eb="4">
      <t>ヒメナ</t>
    </rPh>
    <phoneticPr fontId="2"/>
  </si>
  <si>
    <t>土居中学校</t>
    <rPh sb="0" eb="2">
      <t>ドイ</t>
    </rPh>
    <rPh sb="2" eb="5">
      <t>チュウガッコウ</t>
    </rPh>
    <phoneticPr fontId="2"/>
  </si>
  <si>
    <t>土居中学校</t>
    <rPh sb="0" eb="2">
      <t>ドイ</t>
    </rPh>
    <rPh sb="2" eb="3">
      <t>チュウ</t>
    </rPh>
    <rPh sb="3" eb="5">
      <t>ガッコウ</t>
    </rPh>
    <phoneticPr fontId="1"/>
  </si>
  <si>
    <t>新宮中学校</t>
    <rPh sb="0" eb="2">
      <t>シングウ</t>
    </rPh>
    <rPh sb="2" eb="3">
      <t>チュウ</t>
    </rPh>
    <rPh sb="3" eb="5">
      <t>ガッコウ</t>
    </rPh>
    <phoneticPr fontId="2"/>
  </si>
  <si>
    <t>楠健一</t>
    <rPh sb="0" eb="1">
      <t>クスノキ</t>
    </rPh>
    <rPh sb="1" eb="3">
      <t>ケンイチ</t>
    </rPh>
    <phoneticPr fontId="2"/>
  </si>
  <si>
    <t>YONDEN</t>
    <phoneticPr fontId="2"/>
  </si>
  <si>
    <t>加藤淳二</t>
    <rPh sb="0" eb="2">
      <t>カトウ</t>
    </rPh>
    <rPh sb="2" eb="4">
      <t>ジュンジ</t>
    </rPh>
    <phoneticPr fontId="2"/>
  </si>
  <si>
    <t>合田結人</t>
    <rPh sb="0" eb="2">
      <t>ゴウダ</t>
    </rPh>
    <rPh sb="2" eb="4">
      <t>ユイト</t>
    </rPh>
    <phoneticPr fontId="2"/>
  </si>
  <si>
    <t>ARROWS</t>
    <phoneticPr fontId="2"/>
  </si>
  <si>
    <t>神野徹</t>
    <rPh sb="0" eb="2">
      <t>ジンノ</t>
    </rPh>
    <rPh sb="2" eb="3">
      <t>トオル</t>
    </rPh>
    <phoneticPr fontId="2"/>
  </si>
  <si>
    <t>鈴木克典</t>
    <rPh sb="0" eb="2">
      <t>スズキ</t>
    </rPh>
    <rPh sb="2" eb="4">
      <t>カツノリ</t>
    </rPh>
    <phoneticPr fontId="2"/>
  </si>
  <si>
    <t>三木空翔</t>
    <rPh sb="0" eb="2">
      <t>ミキ</t>
    </rPh>
    <rPh sb="2" eb="3">
      <t>ソラ</t>
    </rPh>
    <rPh sb="3" eb="4">
      <t>ショウ</t>
    </rPh>
    <phoneticPr fontId="2"/>
  </si>
  <si>
    <t>鈴木太一郎</t>
    <rPh sb="0" eb="2">
      <t>スズキ</t>
    </rPh>
    <rPh sb="2" eb="5">
      <t>タイチロウ</t>
    </rPh>
    <phoneticPr fontId="2"/>
  </si>
  <si>
    <t>土居高校</t>
    <rPh sb="0" eb="2">
      <t>ドイ</t>
    </rPh>
    <rPh sb="2" eb="4">
      <t>コウコウ</t>
    </rPh>
    <phoneticPr fontId="2"/>
  </si>
  <si>
    <t>小野智之</t>
    <rPh sb="0" eb="2">
      <t>オノ</t>
    </rPh>
    <rPh sb="2" eb="4">
      <t>トモユキ</t>
    </rPh>
    <phoneticPr fontId="2"/>
  </si>
  <si>
    <t>小松匡志</t>
    <rPh sb="0" eb="2">
      <t>コマツ</t>
    </rPh>
    <rPh sb="2" eb="3">
      <t>マサシ</t>
    </rPh>
    <rPh sb="3" eb="4">
      <t>シ</t>
    </rPh>
    <phoneticPr fontId="2"/>
  </si>
  <si>
    <t>女子３部優勝</t>
    <rPh sb="0" eb="2">
      <t>ジョシ</t>
    </rPh>
    <rPh sb="3" eb="4">
      <t>ブ</t>
    </rPh>
    <rPh sb="4" eb="6">
      <t>ユウショウ</t>
    </rPh>
    <phoneticPr fontId="2"/>
  </si>
  <si>
    <t>上表の順位結果により、各クラスの優勝と準優勝を決定する。</t>
    <rPh sb="0" eb="2">
      <t>ジョウヒョウ</t>
    </rPh>
    <rPh sb="3" eb="5">
      <t>ジュンイ</t>
    </rPh>
    <rPh sb="5" eb="7">
      <t>ケッカ</t>
    </rPh>
    <rPh sb="11" eb="12">
      <t>カク</t>
    </rPh>
    <rPh sb="16" eb="18">
      <t>ユウショウ</t>
    </rPh>
    <rPh sb="19" eb="20">
      <t>ジュン</t>
    </rPh>
    <rPh sb="20" eb="22">
      <t>ユウショウ</t>
    </rPh>
    <rPh sb="23" eb="25">
      <t>ケッテイ</t>
    </rPh>
    <phoneticPr fontId="21"/>
  </si>
  <si>
    <t>（同クラスに全部負けても、上表の順位が上なら上位）</t>
    <rPh sb="1" eb="2">
      <t>ドウ</t>
    </rPh>
    <rPh sb="6" eb="8">
      <t>ゼンブ</t>
    </rPh>
    <rPh sb="8" eb="9">
      <t>マ</t>
    </rPh>
    <rPh sb="13" eb="15">
      <t>ジョウヒョウ</t>
    </rPh>
    <rPh sb="16" eb="18">
      <t>ジュンイ</t>
    </rPh>
    <rPh sb="19" eb="20">
      <t>ウエ</t>
    </rPh>
    <rPh sb="22" eb="24">
      <t>ジョウイ</t>
    </rPh>
    <phoneticPr fontId="21"/>
  </si>
  <si>
    <t>大石修伍</t>
    <rPh sb="0" eb="2">
      <t>オオイシ</t>
    </rPh>
    <rPh sb="2" eb="3">
      <t>オサム</t>
    </rPh>
    <rPh sb="3" eb="4">
      <t>ゴ</t>
    </rPh>
    <phoneticPr fontId="2"/>
  </si>
  <si>
    <t>眞鍋頼斗</t>
    <rPh sb="0" eb="2">
      <t>マナベ</t>
    </rPh>
    <rPh sb="2" eb="3">
      <t>ライ</t>
    </rPh>
    <rPh sb="3" eb="4">
      <t>ト</t>
    </rPh>
    <phoneticPr fontId="2"/>
  </si>
  <si>
    <t>安藤真奈</t>
    <rPh sb="0" eb="2">
      <t>アンドウ</t>
    </rPh>
    <rPh sb="2" eb="4">
      <t>マナ</t>
    </rPh>
    <phoneticPr fontId="2"/>
  </si>
  <si>
    <t>鈴木未来</t>
    <rPh sb="0" eb="2">
      <t>スズキ</t>
    </rPh>
    <rPh sb="2" eb="4">
      <t>ミライ</t>
    </rPh>
    <phoneticPr fontId="2"/>
  </si>
  <si>
    <t>猪川ももか</t>
    <rPh sb="0" eb="2">
      <t>イノカワ</t>
    </rPh>
    <phoneticPr fontId="2"/>
  </si>
  <si>
    <t>續木友葵</t>
    <rPh sb="0" eb="2">
      <t>ツヅキ</t>
    </rPh>
    <rPh sb="2" eb="3">
      <t>トモ</t>
    </rPh>
    <rPh sb="3" eb="4">
      <t>アオイ</t>
    </rPh>
    <phoneticPr fontId="2"/>
  </si>
  <si>
    <t>高津圭吾</t>
    <rPh sb="0" eb="2">
      <t>コウヅ</t>
    </rPh>
    <rPh sb="2" eb="4">
      <t>ケイゴ</t>
    </rPh>
    <phoneticPr fontId="2"/>
  </si>
  <si>
    <t>鈴木恭祐</t>
    <rPh sb="0" eb="2">
      <t>スズキ</t>
    </rPh>
    <rPh sb="2" eb="4">
      <t>キョウスケ</t>
    </rPh>
    <phoneticPr fontId="2"/>
  </si>
  <si>
    <t>三島高校</t>
    <rPh sb="0" eb="2">
      <t>ミシマ</t>
    </rPh>
    <rPh sb="2" eb="4">
      <t>コウコウ</t>
    </rPh>
    <phoneticPr fontId="2"/>
  </si>
  <si>
    <t>内田琴羽</t>
    <rPh sb="0" eb="2">
      <t>ウチダ</t>
    </rPh>
    <rPh sb="2" eb="3">
      <t>コト</t>
    </rPh>
    <rPh sb="3" eb="4">
      <t>ワ</t>
    </rPh>
    <phoneticPr fontId="2"/>
  </si>
  <si>
    <t>池内一優</t>
    <rPh sb="0" eb="2">
      <t>イケウチ</t>
    </rPh>
    <rPh sb="2" eb="3">
      <t>イチ</t>
    </rPh>
    <rPh sb="3" eb="4">
      <t>ユウ</t>
    </rPh>
    <phoneticPr fontId="2"/>
  </si>
  <si>
    <t>山川千穂</t>
    <rPh sb="0" eb="2">
      <t>ヤマカワ</t>
    </rPh>
    <rPh sb="2" eb="4">
      <t>チホ</t>
    </rPh>
    <phoneticPr fontId="2"/>
  </si>
  <si>
    <t>竹崎菜華</t>
    <rPh sb="0" eb="2">
      <t>タケザキ</t>
    </rPh>
    <rPh sb="2" eb="3">
      <t>ナ</t>
    </rPh>
    <rPh sb="3" eb="4">
      <t>カ</t>
    </rPh>
    <phoneticPr fontId="2"/>
  </si>
  <si>
    <t>男子５部</t>
    <rPh sb="0" eb="2">
      <t>ダンシ</t>
    </rPh>
    <rPh sb="3" eb="4">
      <t>ブ</t>
    </rPh>
    <phoneticPr fontId="21"/>
  </si>
  <si>
    <t>男子５部準優勝</t>
    <rPh sb="0" eb="2">
      <t>ダンシ</t>
    </rPh>
    <rPh sb="3" eb="4">
      <t>ブ</t>
    </rPh>
    <rPh sb="4" eb="7">
      <t>ジュンユウショウ</t>
    </rPh>
    <phoneticPr fontId="2"/>
  </si>
  <si>
    <t>武村蒼</t>
    <rPh sb="0" eb="2">
      <t>タケムラ</t>
    </rPh>
    <rPh sb="2" eb="3">
      <t>アオイ</t>
    </rPh>
    <phoneticPr fontId="2"/>
  </si>
  <si>
    <t>古川陽菜</t>
    <rPh sb="0" eb="2">
      <t>フルカワ</t>
    </rPh>
    <rPh sb="2" eb="4">
      <t>ヒナ</t>
    </rPh>
    <phoneticPr fontId="2"/>
  </si>
  <si>
    <t>男子５部</t>
    <rPh sb="0" eb="2">
      <t>ダンシ</t>
    </rPh>
    <phoneticPr fontId="21"/>
  </si>
  <si>
    <t>大西英翔</t>
    <rPh sb="0" eb="2">
      <t>オオニシ</t>
    </rPh>
    <rPh sb="2" eb="3">
      <t>エイ</t>
    </rPh>
    <rPh sb="3" eb="4">
      <t>ショウ</t>
    </rPh>
    <phoneticPr fontId="2"/>
  </si>
  <si>
    <t>菅原凌駕</t>
    <rPh sb="0" eb="2">
      <t>スガワラ</t>
    </rPh>
    <rPh sb="2" eb="4">
      <t>リョウガ</t>
    </rPh>
    <phoneticPr fontId="2"/>
  </si>
  <si>
    <t>飛鷹勇太</t>
    <rPh sb="0" eb="2">
      <t>ヒダカ</t>
    </rPh>
    <rPh sb="2" eb="4">
      <t>ユウタ</t>
    </rPh>
    <phoneticPr fontId="2"/>
  </si>
  <si>
    <t>高橋幸弥</t>
    <rPh sb="0" eb="2">
      <t>タカハシ</t>
    </rPh>
    <rPh sb="2" eb="4">
      <t>ユキヤ</t>
    </rPh>
    <phoneticPr fontId="2"/>
  </si>
  <si>
    <t>吉岡酒男</t>
    <rPh sb="0" eb="2">
      <t>ヨシオカ</t>
    </rPh>
    <rPh sb="2" eb="3">
      <t>サケ</t>
    </rPh>
    <rPh sb="3" eb="4">
      <t>オトコ</t>
    </rPh>
    <phoneticPr fontId="2"/>
  </si>
  <si>
    <t>吉岡倫子</t>
    <rPh sb="0" eb="2">
      <t>ヨシオカ</t>
    </rPh>
    <rPh sb="2" eb="4">
      <t>リンコ</t>
    </rPh>
    <phoneticPr fontId="2"/>
  </si>
  <si>
    <t>さくら</t>
    <phoneticPr fontId="2"/>
  </si>
  <si>
    <t>井上訓臣</t>
    <rPh sb="0" eb="2">
      <t>イノウエ</t>
    </rPh>
    <rPh sb="2" eb="3">
      <t>クン</t>
    </rPh>
    <rPh sb="3" eb="4">
      <t>シン</t>
    </rPh>
    <phoneticPr fontId="2"/>
  </si>
  <si>
    <t>井上幸重</t>
    <rPh sb="0" eb="2">
      <t>イノウエ</t>
    </rPh>
    <rPh sb="2" eb="3">
      <t>ユキ</t>
    </rPh>
    <rPh sb="3" eb="4">
      <t>ジュウ</t>
    </rPh>
    <phoneticPr fontId="2"/>
  </si>
  <si>
    <t>関川クラブ</t>
    <rPh sb="0" eb="2">
      <t>セキガワ</t>
    </rPh>
    <phoneticPr fontId="2"/>
  </si>
  <si>
    <t>女子４部・５部</t>
    <rPh sb="0" eb="2">
      <t>ジョシ</t>
    </rPh>
    <rPh sb="3" eb="4">
      <t>ブ</t>
    </rPh>
    <phoneticPr fontId="21"/>
  </si>
  <si>
    <t>女子４部・５部</t>
    <rPh sb="0" eb="2">
      <t>ジョシ</t>
    </rPh>
    <rPh sb="3" eb="4">
      <t>ブ</t>
    </rPh>
    <rPh sb="6" eb="7">
      <t>ブ</t>
    </rPh>
    <phoneticPr fontId="21"/>
  </si>
  <si>
    <t>第７回　初太郎杯 市内バドミントン大会</t>
    <rPh sb="0" eb="1">
      <t>ダイ</t>
    </rPh>
    <rPh sb="2" eb="3">
      <t>カイ</t>
    </rPh>
    <rPh sb="4" eb="7">
      <t>ハツタロウ</t>
    </rPh>
    <rPh sb="7" eb="8">
      <t>ハイ</t>
    </rPh>
    <rPh sb="9" eb="11">
      <t>シナイ</t>
    </rPh>
    <rPh sb="17" eb="19">
      <t>タイカイ</t>
    </rPh>
    <phoneticPr fontId="2"/>
  </si>
  <si>
    <t>木下泉</t>
    <rPh sb="0" eb="2">
      <t>キノシタ</t>
    </rPh>
    <rPh sb="2" eb="3">
      <t>イズミ</t>
    </rPh>
    <phoneticPr fontId="2"/>
  </si>
  <si>
    <t>井原涼</t>
    <rPh sb="0" eb="2">
      <t>イハラ</t>
    </rPh>
    <rPh sb="2" eb="3">
      <t>リョウ</t>
    </rPh>
    <phoneticPr fontId="2"/>
  </si>
  <si>
    <t>ＩＢＣ</t>
    <phoneticPr fontId="2"/>
  </si>
  <si>
    <t>井川優杏</t>
    <rPh sb="0" eb="2">
      <t>イカワ</t>
    </rPh>
    <rPh sb="2" eb="3">
      <t>ユウ</t>
    </rPh>
    <rPh sb="3" eb="4">
      <t>アン</t>
    </rPh>
    <phoneticPr fontId="2"/>
  </si>
  <si>
    <t>眞鍋心優</t>
    <rPh sb="0" eb="2">
      <t>マナベ</t>
    </rPh>
    <rPh sb="2" eb="3">
      <t>ココロ</t>
    </rPh>
    <rPh sb="3" eb="4">
      <t>ユウ</t>
    </rPh>
    <phoneticPr fontId="2"/>
  </si>
  <si>
    <t>岩城千恵</t>
    <rPh sb="0" eb="2">
      <t>イワシロ</t>
    </rPh>
    <rPh sb="2" eb="4">
      <t>チエ</t>
    </rPh>
    <phoneticPr fontId="2"/>
  </si>
  <si>
    <t>渡邉ゆい</t>
    <rPh sb="0" eb="2">
      <t>ワタナベ</t>
    </rPh>
    <phoneticPr fontId="2"/>
  </si>
  <si>
    <t>石井ひまり</t>
    <rPh sb="0" eb="2">
      <t>イシイ</t>
    </rPh>
    <phoneticPr fontId="2"/>
  </si>
  <si>
    <t>石川瑞夏</t>
    <rPh sb="0" eb="2">
      <t>イシカワ</t>
    </rPh>
    <rPh sb="2" eb="3">
      <t>ミズ</t>
    </rPh>
    <rPh sb="3" eb="4">
      <t>ナツ</t>
    </rPh>
    <phoneticPr fontId="2"/>
  </si>
  <si>
    <t>眞鍋小春</t>
    <rPh sb="0" eb="2">
      <t>マナベ</t>
    </rPh>
    <rPh sb="2" eb="4">
      <t>コハル</t>
    </rPh>
    <phoneticPr fontId="2"/>
  </si>
  <si>
    <t>星川凛</t>
    <rPh sb="0" eb="2">
      <t>ホシカワ</t>
    </rPh>
    <rPh sb="2" eb="3">
      <t>リン</t>
    </rPh>
    <phoneticPr fontId="2"/>
  </si>
  <si>
    <t>高橋柚杏</t>
    <rPh sb="0" eb="2">
      <t>タカハシ</t>
    </rPh>
    <rPh sb="2" eb="3">
      <t>ユズ</t>
    </rPh>
    <rPh sb="3" eb="4">
      <t>アン</t>
    </rPh>
    <phoneticPr fontId="2"/>
  </si>
  <si>
    <t>石崎健</t>
    <rPh sb="0" eb="2">
      <t>イシザキ</t>
    </rPh>
    <rPh sb="2" eb="3">
      <t>ケン</t>
    </rPh>
    <phoneticPr fontId="2"/>
  </si>
  <si>
    <t>立川真也</t>
    <rPh sb="0" eb="2">
      <t>タテカワ</t>
    </rPh>
    <rPh sb="2" eb="4">
      <t>シンヤ</t>
    </rPh>
    <phoneticPr fontId="2"/>
  </si>
  <si>
    <t>森宏次郎</t>
    <rPh sb="0" eb="1">
      <t>モリ</t>
    </rPh>
    <rPh sb="1" eb="4">
      <t>コウジロウ</t>
    </rPh>
    <phoneticPr fontId="2"/>
  </si>
  <si>
    <t>渡部獏</t>
    <rPh sb="0" eb="2">
      <t>ワタナベ</t>
    </rPh>
    <rPh sb="2" eb="3">
      <t>バク</t>
    </rPh>
    <phoneticPr fontId="2"/>
  </si>
  <si>
    <t>眞鍋浩二</t>
    <rPh sb="0" eb="2">
      <t>マナベ</t>
    </rPh>
    <rPh sb="2" eb="4">
      <t>コウジ</t>
    </rPh>
    <phoneticPr fontId="2"/>
  </si>
  <si>
    <t>曽我部恭平</t>
    <rPh sb="0" eb="3">
      <t>ソガベ</t>
    </rPh>
    <rPh sb="3" eb="5">
      <t>キョウヘイ</t>
    </rPh>
    <phoneticPr fontId="2"/>
  </si>
  <si>
    <t>仙波史也</t>
    <rPh sb="0" eb="2">
      <t>センバ</t>
    </rPh>
    <rPh sb="2" eb="3">
      <t>シ</t>
    </rPh>
    <rPh sb="3" eb="4">
      <t>ヤ</t>
    </rPh>
    <phoneticPr fontId="2"/>
  </si>
  <si>
    <t>尾崎慎</t>
    <rPh sb="0" eb="2">
      <t>オザキ</t>
    </rPh>
    <rPh sb="2" eb="3">
      <t>シン</t>
    </rPh>
    <phoneticPr fontId="2"/>
  </si>
  <si>
    <t>阿部和哉</t>
    <rPh sb="0" eb="2">
      <t>アベ</t>
    </rPh>
    <rPh sb="2" eb="4">
      <t>カズヤ</t>
    </rPh>
    <phoneticPr fontId="2"/>
  </si>
  <si>
    <t>森勇気</t>
    <rPh sb="0" eb="1">
      <t>モリ</t>
    </rPh>
    <rPh sb="1" eb="3">
      <t>ユウキ</t>
    </rPh>
    <phoneticPr fontId="2"/>
  </si>
  <si>
    <t>高木達也</t>
    <rPh sb="0" eb="2">
      <t>タカギ</t>
    </rPh>
    <rPh sb="2" eb="4">
      <t>タツヤ</t>
    </rPh>
    <phoneticPr fontId="2"/>
  </si>
  <si>
    <t>トーヨ</t>
  </si>
  <si>
    <t>今井康浩</t>
    <rPh sb="0" eb="4">
      <t>イマイ</t>
    </rPh>
    <phoneticPr fontId="2"/>
  </si>
  <si>
    <t>長原芽美</t>
    <rPh sb="0" eb="2">
      <t>ナガハラ</t>
    </rPh>
    <rPh sb="2" eb="3">
      <t>メ</t>
    </rPh>
    <rPh sb="3" eb="4">
      <t>ミ</t>
    </rPh>
    <phoneticPr fontId="2"/>
  </si>
  <si>
    <t>酒商ながはら</t>
    <rPh sb="0" eb="1">
      <t>サケ</t>
    </rPh>
    <rPh sb="1" eb="2">
      <t>ショウ</t>
    </rPh>
    <phoneticPr fontId="2"/>
  </si>
  <si>
    <t>高橋善子</t>
    <rPh sb="0" eb="2">
      <t>タカハシ</t>
    </rPh>
    <rPh sb="2" eb="4">
      <t>ヨシコ</t>
    </rPh>
    <phoneticPr fontId="2"/>
  </si>
  <si>
    <t>今井教室</t>
    <rPh sb="0" eb="2">
      <t>イマイ</t>
    </rPh>
    <rPh sb="2" eb="4">
      <t>キョウシツ</t>
    </rPh>
    <phoneticPr fontId="2"/>
  </si>
  <si>
    <t>伊丹槙一郎</t>
    <rPh sb="0" eb="2">
      <t>イタミ</t>
    </rPh>
    <rPh sb="2" eb="3">
      <t>マキ</t>
    </rPh>
    <rPh sb="3" eb="5">
      <t>イチロウ</t>
    </rPh>
    <phoneticPr fontId="2"/>
  </si>
  <si>
    <t>池内義幸</t>
    <rPh sb="0" eb="2">
      <t>イケウチ</t>
    </rPh>
    <rPh sb="2" eb="4">
      <t>ヨシユキ</t>
    </rPh>
    <phoneticPr fontId="2"/>
  </si>
  <si>
    <t>清水梨緒奈</t>
    <rPh sb="0" eb="2">
      <t>シミズ</t>
    </rPh>
    <rPh sb="2" eb="3">
      <t>ナシ</t>
    </rPh>
    <rPh sb="3" eb="4">
      <t>オ</t>
    </rPh>
    <rPh sb="4" eb="5">
      <t>ナ</t>
    </rPh>
    <phoneticPr fontId="2"/>
  </si>
  <si>
    <t>宗次英子</t>
    <rPh sb="0" eb="2">
      <t>ムネツグ</t>
    </rPh>
    <rPh sb="2" eb="4">
      <t>エイコ</t>
    </rPh>
    <phoneticPr fontId="2"/>
  </si>
  <si>
    <t>合田直子</t>
    <rPh sb="0" eb="2">
      <t>ゴウダ</t>
    </rPh>
    <rPh sb="2" eb="4">
      <t>ナオコ</t>
    </rPh>
    <phoneticPr fontId="2"/>
  </si>
  <si>
    <t>川之江ｸﾗﾌﾞ</t>
    <rPh sb="0" eb="3">
      <t>カワノエ</t>
    </rPh>
    <phoneticPr fontId="2"/>
  </si>
  <si>
    <t>ARROWS</t>
  </si>
  <si>
    <t>男子２部Ｂ</t>
    <rPh sb="0" eb="2">
      <t>ダンシ</t>
    </rPh>
    <phoneticPr fontId="21"/>
  </si>
  <si>
    <t>今井隆太</t>
    <rPh sb="0" eb="2">
      <t>イマイ</t>
    </rPh>
    <rPh sb="2" eb="4">
      <t>リュウタ</t>
    </rPh>
    <phoneticPr fontId="2"/>
  </si>
  <si>
    <t>今井教室</t>
    <rPh sb="0" eb="2">
      <t>イマイ</t>
    </rPh>
    <rPh sb="2" eb="4">
      <t>キョウシツ</t>
    </rPh>
    <phoneticPr fontId="2"/>
  </si>
  <si>
    <t>ｷｹﾝ</t>
    <phoneticPr fontId="2"/>
  </si>
  <si>
    <t>５</t>
    <phoneticPr fontId="2"/>
  </si>
  <si>
    <t>森勇気</t>
    <rPh sb="0" eb="1">
      <t>モリ</t>
    </rPh>
    <rPh sb="1" eb="3">
      <t>ユウキ</t>
    </rPh>
    <phoneticPr fontId="2"/>
  </si>
  <si>
    <t>伊丹槙一郎</t>
    <rPh sb="0" eb="2">
      <t>イタミ</t>
    </rPh>
    <rPh sb="2" eb="5">
      <t>シンイチロウ</t>
    </rPh>
    <phoneticPr fontId="2"/>
  </si>
  <si>
    <t>高木達也</t>
    <rPh sb="0" eb="2">
      <t>タカギ</t>
    </rPh>
    <rPh sb="2" eb="4">
      <t>タツヤ</t>
    </rPh>
    <phoneticPr fontId="2"/>
  </si>
  <si>
    <t>今井康浩</t>
    <rPh sb="0" eb="4">
      <t>イマイ</t>
    </rPh>
    <phoneticPr fontId="2"/>
  </si>
  <si>
    <t>(TEAM BLOWIN)</t>
    <phoneticPr fontId="2"/>
  </si>
  <si>
    <t>(トーヨ)</t>
    <phoneticPr fontId="2"/>
  </si>
  <si>
    <t>(TEAM BLOWIN)</t>
    <phoneticPr fontId="2"/>
  </si>
  <si>
    <t>(今井教室)</t>
    <rPh sb="1" eb="3">
      <t>イマイ</t>
    </rPh>
    <rPh sb="3" eb="5">
      <t>キョウシツ</t>
    </rPh>
    <phoneticPr fontId="2"/>
  </si>
  <si>
    <t>１</t>
    <phoneticPr fontId="2"/>
  </si>
  <si>
    <t>２</t>
    <phoneticPr fontId="2"/>
  </si>
  <si>
    <t>４</t>
    <phoneticPr fontId="2"/>
  </si>
  <si>
    <t>３</t>
    <phoneticPr fontId="2"/>
  </si>
  <si>
    <t>２</t>
    <phoneticPr fontId="2"/>
  </si>
  <si>
    <t>４</t>
    <phoneticPr fontId="2"/>
  </si>
  <si>
    <t>３</t>
    <phoneticPr fontId="2"/>
  </si>
  <si>
    <t>６</t>
    <phoneticPr fontId="2"/>
  </si>
  <si>
    <t>５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</si>
  <si>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</si>
  <si>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</si>
  <si>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</si>
  <si>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</si>
  <si>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</si>
  <si>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</si>
  <si>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合田亜里砂</t>
    <rPh sb="0" eb="2">
      <t>ゴウダ</t>
    </rPh>
    <rPh sb="2" eb="3">
      <t>ア</t>
    </rPh>
    <rPh sb="3" eb="4">
      <t>サト</t>
    </rPh>
    <rPh sb="4" eb="5">
      <t>スナ</t>
    </rPh>
    <phoneticPr fontId="2"/>
  </si>
  <si>
    <t>山中芽依</t>
    <rPh sb="0" eb="2">
      <t>ヤマナカ</t>
    </rPh>
    <rPh sb="2" eb="4">
      <t>メイ</t>
    </rPh>
    <phoneticPr fontId="2"/>
  </si>
  <si>
    <t>山中杏浬</t>
    <rPh sb="0" eb="2">
      <t>ヤマナカ</t>
    </rPh>
    <rPh sb="2" eb="3">
      <t>アンズ</t>
    </rPh>
    <rPh sb="3" eb="4">
      <t>リ</t>
    </rPh>
    <phoneticPr fontId="2"/>
  </si>
  <si>
    <t>1</t>
    <phoneticPr fontId="2"/>
  </si>
  <si>
    <t>2</t>
    <phoneticPr fontId="2"/>
  </si>
  <si>
    <t>3</t>
    <phoneticPr fontId="2"/>
  </si>
  <si>
    <t>令和元年年6月９日（日）　三島運動公園体育館サブアリーナ　参加人数７4名</t>
    <rPh sb="0" eb="2">
      <t>レイワ</t>
    </rPh>
    <rPh sb="2" eb="4">
      <t>ガンネン</t>
    </rPh>
    <rPh sb="4" eb="5">
      <t>ネン</t>
    </rPh>
    <rPh sb="6" eb="7">
      <t>ガツ</t>
    </rPh>
    <rPh sb="8" eb="9">
      <t>ヒ</t>
    </rPh>
    <rPh sb="10" eb="11">
      <t>ヒ</t>
    </rPh>
    <rPh sb="13" eb="15">
      <t>ミシマ</t>
    </rPh>
    <rPh sb="15" eb="19">
      <t>ウンドウコウエン</t>
    </rPh>
    <rPh sb="19" eb="22">
      <t>タイイクカン</t>
    </rPh>
    <rPh sb="29" eb="31">
      <t>サンカ</t>
    </rPh>
    <rPh sb="31" eb="33">
      <t>ニンズウ</t>
    </rPh>
    <rPh sb="35" eb="36">
      <t>メイ</t>
    </rPh>
    <phoneticPr fontId="2"/>
  </si>
  <si>
    <t>男子２部 優勝</t>
    <rPh sb="0" eb="2">
      <t>ダンシ</t>
    </rPh>
    <rPh sb="3" eb="4">
      <t>ブ</t>
    </rPh>
    <rPh sb="5" eb="7">
      <t>ユウショウ</t>
    </rPh>
    <phoneticPr fontId="2"/>
  </si>
  <si>
    <t>男子３部 優勝</t>
    <rPh sb="0" eb="2">
      <t>ダンシ</t>
    </rPh>
    <rPh sb="3" eb="4">
      <t>ブ</t>
    </rPh>
    <rPh sb="5" eb="7">
      <t>ユウショウ</t>
    </rPh>
    <phoneticPr fontId="2"/>
  </si>
  <si>
    <t>男子４部 優勝</t>
    <rPh sb="0" eb="2">
      <t>ダンシ</t>
    </rPh>
    <rPh sb="3" eb="4">
      <t>ブ</t>
    </rPh>
    <rPh sb="5" eb="7">
      <t>ユウショウ</t>
    </rPh>
    <phoneticPr fontId="2"/>
  </si>
  <si>
    <t>男子初心者 優勝</t>
    <rPh sb="0" eb="2">
      <t>ダンシ</t>
    </rPh>
    <rPh sb="2" eb="5">
      <t>ショシンシャ</t>
    </rPh>
    <rPh sb="6" eb="8">
      <t>ユウショウ</t>
    </rPh>
    <phoneticPr fontId="2"/>
  </si>
  <si>
    <t>男子２部 準優勝</t>
    <rPh sb="0" eb="2">
      <t>ダンシ</t>
    </rPh>
    <rPh sb="3" eb="4">
      <t>ブ</t>
    </rPh>
    <rPh sb="5" eb="8">
      <t>ジュンユウショウ</t>
    </rPh>
    <phoneticPr fontId="2"/>
  </si>
  <si>
    <t>男子３部 準優勝</t>
    <rPh sb="0" eb="2">
      <t>ダンシ</t>
    </rPh>
    <rPh sb="3" eb="4">
      <t>ブ</t>
    </rPh>
    <rPh sb="5" eb="6">
      <t>ジュン</t>
    </rPh>
    <rPh sb="6" eb="8">
      <t>ユウショウ</t>
    </rPh>
    <phoneticPr fontId="2"/>
  </si>
  <si>
    <t>男子４部 準優勝</t>
    <rPh sb="0" eb="2">
      <t>ダンシ</t>
    </rPh>
    <rPh sb="3" eb="4">
      <t>ブ</t>
    </rPh>
    <rPh sb="5" eb="6">
      <t>ジュン</t>
    </rPh>
    <rPh sb="6" eb="8">
      <t>ユウショウ</t>
    </rPh>
    <phoneticPr fontId="2"/>
  </si>
  <si>
    <t>男子初心者 準優勝</t>
    <rPh sb="0" eb="2">
      <t>ダンシ</t>
    </rPh>
    <rPh sb="2" eb="5">
      <t>ショシンシャ</t>
    </rPh>
    <rPh sb="6" eb="7">
      <t>ジュン</t>
    </rPh>
    <rPh sb="7" eb="9">
      <t>ユウショウ</t>
    </rPh>
    <phoneticPr fontId="2"/>
  </si>
  <si>
    <t>女子２部 優勝</t>
    <rPh sb="0" eb="2">
      <t>ジョシ</t>
    </rPh>
    <rPh sb="3" eb="4">
      <t>ブ</t>
    </rPh>
    <rPh sb="5" eb="7">
      <t>ユウショウ</t>
    </rPh>
    <phoneticPr fontId="2"/>
  </si>
  <si>
    <t>女子４部 優勝</t>
    <rPh sb="0" eb="2">
      <t>ジョシ</t>
    </rPh>
    <rPh sb="3" eb="4">
      <t>ブ</t>
    </rPh>
    <rPh sb="5" eb="7">
      <t>ユウショウ</t>
    </rPh>
    <phoneticPr fontId="2"/>
  </si>
  <si>
    <t>女子５部 優勝</t>
    <rPh sb="0" eb="2">
      <t>ジョシ</t>
    </rPh>
    <rPh sb="3" eb="4">
      <t>ブ</t>
    </rPh>
    <rPh sb="5" eb="7">
      <t>ユウショウ</t>
    </rPh>
    <phoneticPr fontId="2"/>
  </si>
  <si>
    <t>女子初心者 優勝</t>
    <rPh sb="0" eb="2">
      <t>ジョシ</t>
    </rPh>
    <rPh sb="2" eb="5">
      <t>ショシンシャ</t>
    </rPh>
    <rPh sb="6" eb="8">
      <t>ユウショウ</t>
    </rPh>
    <phoneticPr fontId="2"/>
  </si>
  <si>
    <t>女子２部 準優勝</t>
    <rPh sb="0" eb="2">
      <t>ジョシ</t>
    </rPh>
    <rPh sb="3" eb="4">
      <t>ブ</t>
    </rPh>
    <rPh sb="5" eb="8">
      <t>ジュンユウショウ</t>
    </rPh>
    <phoneticPr fontId="2"/>
  </si>
  <si>
    <t>女子４部 準優勝</t>
    <rPh sb="0" eb="2">
      <t>ジョシ</t>
    </rPh>
    <rPh sb="3" eb="4">
      <t>ブ</t>
    </rPh>
    <rPh sb="5" eb="6">
      <t>ジュン</t>
    </rPh>
    <rPh sb="6" eb="8">
      <t>ユウショウ</t>
    </rPh>
    <phoneticPr fontId="2"/>
  </si>
  <si>
    <t>女子５部 準優勝</t>
    <rPh sb="0" eb="2">
      <t>ジョシ</t>
    </rPh>
    <rPh sb="3" eb="4">
      <t>ブ</t>
    </rPh>
    <rPh sb="5" eb="6">
      <t>ジュン</t>
    </rPh>
    <rPh sb="6" eb="8">
      <t>ユウショウ</t>
    </rPh>
    <phoneticPr fontId="2"/>
  </si>
  <si>
    <t>男子５部 優勝</t>
    <rPh sb="0" eb="2">
      <t>ダンシ</t>
    </rPh>
    <rPh sb="3" eb="4">
      <t>ブ</t>
    </rPh>
    <rPh sb="5" eb="7">
      <t>ユウショウ</t>
    </rPh>
    <phoneticPr fontId="2"/>
  </si>
  <si>
    <t>男子５部 準優勝</t>
    <rPh sb="0" eb="2">
      <t>ダンシ</t>
    </rPh>
    <rPh sb="3" eb="4">
      <t>ブ</t>
    </rPh>
    <rPh sb="5" eb="6">
      <t>ジュン</t>
    </rPh>
    <rPh sb="6" eb="8">
      <t>ユウショウ</t>
    </rPh>
    <phoneticPr fontId="2"/>
  </si>
  <si>
    <t>女子３部 認定優勝</t>
    <rPh sb="0" eb="2">
      <t>ジョシ</t>
    </rPh>
    <rPh sb="3" eb="4">
      <t>ブ</t>
    </rPh>
    <rPh sb="5" eb="7">
      <t>ニンテイ</t>
    </rPh>
    <rPh sb="7" eb="9">
      <t>ユウショウ</t>
    </rPh>
    <phoneticPr fontId="2"/>
  </si>
  <si>
    <t>女子初心者 準優勝</t>
    <rPh sb="0" eb="2">
      <t>ジョシ</t>
    </rPh>
    <rPh sb="2" eb="5">
      <t>ショシンシャ</t>
    </rPh>
    <rPh sb="6" eb="7">
      <t>ジュン</t>
    </rPh>
    <rPh sb="7" eb="9">
      <t>ユウショウ</t>
    </rPh>
    <phoneticPr fontId="2"/>
  </si>
  <si>
    <t>－</t>
    <phoneticPr fontId="2"/>
  </si>
  <si>
    <t>２部だけ21点３ゲームとした。</t>
    <rPh sb="1" eb="2">
      <t>ブ</t>
    </rPh>
    <rPh sb="6" eb="7">
      <t>テン</t>
    </rPh>
    <phoneticPr fontId="2"/>
  </si>
  <si>
    <t>２部だけ21点３ゲームとした。ファイナルが多かったため、２部だけ遅れぎみ。コートを変更して追加で入れて調整した。</t>
    <rPh sb="1" eb="2">
      <t>ブ</t>
    </rPh>
    <rPh sb="6" eb="7">
      <t>テン</t>
    </rPh>
    <rPh sb="21" eb="22">
      <t>オオ</t>
    </rPh>
    <rPh sb="29" eb="30">
      <t>ブ</t>
    </rPh>
    <rPh sb="32" eb="33">
      <t>オク</t>
    </rPh>
    <rPh sb="41" eb="43">
      <t>ヘンコウ</t>
    </rPh>
    <rPh sb="45" eb="47">
      <t>ツイカ</t>
    </rPh>
    <rPh sb="48" eb="49">
      <t>イ</t>
    </rPh>
    <rPh sb="51" eb="53">
      <t>チョウセイ</t>
    </rPh>
    <phoneticPr fontId="2"/>
  </si>
  <si>
    <t>14:30頃、２部決勝を残すのみとなった。</t>
    <rPh sb="5" eb="6">
      <t>コロ</t>
    </rPh>
    <rPh sb="8" eb="9">
      <t>ブ</t>
    </rPh>
    <rPh sb="9" eb="11">
      <t>ケッショウ</t>
    </rPh>
    <rPh sb="12" eb="13">
      <t>ノコ</t>
    </rPh>
    <phoneticPr fontId="2"/>
  </si>
  <si>
    <t>他のコート開放希望があったが、決勝が終わってから開放した。</t>
    <rPh sb="0" eb="1">
      <t>タ</t>
    </rPh>
    <rPh sb="5" eb="7">
      <t>カイホウ</t>
    </rPh>
    <rPh sb="7" eb="9">
      <t>キボウ</t>
    </rPh>
    <rPh sb="15" eb="17">
      <t>ケッショウ</t>
    </rPh>
    <rPh sb="18" eb="19">
      <t>オ</t>
    </rPh>
    <rPh sb="24" eb="26">
      <t>カイホウ</t>
    </rPh>
    <phoneticPr fontId="2"/>
  </si>
  <si>
    <t>本部席専任不在だったため、開会式後、15名くらい集合して、本部席の手伝い要請と説明を約10分くらい行った。</t>
    <rPh sb="0" eb="2">
      <t>ホンブ</t>
    </rPh>
    <rPh sb="2" eb="3">
      <t>セキ</t>
    </rPh>
    <rPh sb="3" eb="5">
      <t>センニン</t>
    </rPh>
    <rPh sb="5" eb="7">
      <t>フザイ</t>
    </rPh>
    <rPh sb="13" eb="16">
      <t>カイカイシキ</t>
    </rPh>
    <rPh sb="16" eb="17">
      <t>ゴ</t>
    </rPh>
    <rPh sb="20" eb="21">
      <t>メイ</t>
    </rPh>
    <rPh sb="24" eb="26">
      <t>シュウゴウ</t>
    </rPh>
    <rPh sb="29" eb="31">
      <t>ホンブ</t>
    </rPh>
    <rPh sb="31" eb="32">
      <t>セキ</t>
    </rPh>
    <rPh sb="33" eb="35">
      <t>テツダ</t>
    </rPh>
    <rPh sb="36" eb="38">
      <t>ヨウセイ</t>
    </rPh>
    <rPh sb="39" eb="41">
      <t>セツメイ</t>
    </rPh>
    <rPh sb="42" eb="43">
      <t>ヤク</t>
    </rPh>
    <rPh sb="45" eb="46">
      <t>フン</t>
    </rPh>
    <rPh sb="49" eb="50">
      <t>オコナ</t>
    </rPh>
    <phoneticPr fontId="2"/>
  </si>
  <si>
    <t>６チームリーグで３チーム同率セット数で点数も非常に接近していた事例があった。パソコンがないと計算が大変。</t>
    <rPh sb="12" eb="14">
      <t>ドウリツ</t>
    </rPh>
    <rPh sb="17" eb="18">
      <t>スウ</t>
    </rPh>
    <rPh sb="19" eb="21">
      <t>テンスウ</t>
    </rPh>
    <rPh sb="22" eb="24">
      <t>ヒジョウ</t>
    </rPh>
    <rPh sb="25" eb="27">
      <t>セッキン</t>
    </rPh>
    <rPh sb="31" eb="33">
      <t>ジレイ</t>
    </rPh>
    <rPh sb="46" eb="48">
      <t>ケイサン</t>
    </rPh>
    <rPh sb="49" eb="51">
      <t>タイヘン</t>
    </rPh>
    <phoneticPr fontId="2"/>
  </si>
  <si>
    <t>決勝はファイナルまでもつれて15:15頃完了。</t>
    <rPh sb="0" eb="2">
      <t>ケッショウ</t>
    </rPh>
    <rPh sb="19" eb="20">
      <t>コロ</t>
    </rPh>
    <rPh sb="20" eb="22">
      <t>カンリョウ</t>
    </rPh>
    <phoneticPr fontId="2"/>
  </si>
  <si>
    <t>よく手伝いにきてくれ、パソコンも数名でカバーできたが、結局本部席に森さん、鈴木君が手伝いに来てくれ、１日ずっといてくれたので、</t>
    <rPh sb="2" eb="4">
      <t>テツダ</t>
    </rPh>
    <rPh sb="27" eb="29">
      <t>ケッキョク</t>
    </rPh>
    <rPh sb="29" eb="31">
      <t>ホンブ</t>
    </rPh>
    <rPh sb="31" eb="32">
      <t>セキ</t>
    </rPh>
    <phoneticPr fontId="2"/>
  </si>
  <si>
    <t>円滑にまわった。</t>
    <phoneticPr fontId="2"/>
  </si>
  <si>
    <t>夕方まで自由に交流戦。</t>
    <rPh sb="0" eb="2">
      <t>ユウガタ</t>
    </rPh>
    <rPh sb="4" eb="6">
      <t>ジユウ</t>
    </rPh>
    <rPh sb="7" eb="10">
      <t>コウリュウセン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</si>
</sst>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(&quot;@&quot;)&quot;"/>
    <numFmt numFmtId="177" formatCode="\-"/>
    <numFmt numFmtId="178" formatCode="&quot;&quot;@&quot;位&quot;"/>
  </numFmts>
  <fonts count="5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20"/>
      <color indexed="8"/>
      <name val="HG丸ｺﾞｼｯｸM-PRO"/>
      <family val="3"/>
      <charset val="128"/>
    </font>
    <font>
      <b/>
      <sz val="2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22"/>
      <color indexed="8"/>
      <name val="HG丸ｺﾞｼｯｸM-PRO"/>
      <family val="3"/>
      <charset val="128"/>
    </font>
    <font>
      <sz val="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標準明朝"/>
      <family val="1"/>
      <charset val="128"/>
    </font>
    <font>
      <sz val="10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HG丸ｺﾞｼｯｸM-PRO"/>
      <family val="3"/>
      <charset val="128"/>
    </font>
    <font>
      <b/>
      <sz val="16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20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22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5.5"/>
      <color indexed="8"/>
      <name val="HG丸ｺﾞｼｯｸM-PRO"/>
      <family val="3"/>
      <charset val="128"/>
    </font>
    <font>
      <sz val="26"/>
      <color indexed="8"/>
      <name val="HG丸ｺﾞｼｯｸM-PRO"/>
      <family val="3"/>
      <charset val="128"/>
    </font>
    <font>
      <sz val="24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3"/>
      <color indexed="8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slantDashDot">
        <color auto="1"/>
      </bottom>
      <diagonal/>
    </border>
    <border>
      <left/>
      <right/>
      <top style="slantDashDot">
        <color auto="1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 applyBorder="0"/>
    <xf numFmtId="0" fontId="1" fillId="0" borderId="0"/>
    <xf numFmtId="0" fontId="1" fillId="0" borderId="0">
      <alignment vertical="center"/>
    </xf>
    <xf numFmtId="0" fontId="1" fillId="0" borderId="0"/>
    <xf numFmtId="0" fontId="19" fillId="0" borderId="0" applyBorder="0"/>
    <xf numFmtId="0" fontId="52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510">
    <xf numFmtId="0" fontId="0" fillId="0" borderId="0" xfId="0">
      <alignment vertical="center"/>
    </xf>
    <xf numFmtId="0" fontId="32" fillId="24" borderId="10" xfId="45" applyFont="1" applyFill="1" applyBorder="1" applyAlignment="1">
      <alignment horizontal="center" shrinkToFit="1"/>
    </xf>
    <xf numFmtId="0" fontId="32" fillId="24" borderId="11" xfId="45" applyFont="1" applyFill="1" applyBorder="1" applyAlignment="1">
      <alignment horizontal="center" shrinkToFit="1"/>
    </xf>
    <xf numFmtId="0" fontId="32" fillId="24" borderId="12" xfId="45" applyFont="1" applyFill="1" applyBorder="1" applyAlignment="1">
      <alignment horizontal="center" shrinkToFit="1"/>
    </xf>
    <xf numFmtId="0" fontId="31" fillId="24" borderId="0" xfId="45" applyFont="1" applyFill="1" applyAlignment="1">
      <alignment vertical="center"/>
    </xf>
    <xf numFmtId="38" fontId="35" fillId="24" borderId="13" xfId="34" applyFont="1" applyFill="1" applyBorder="1" applyAlignment="1">
      <alignment horizontal="right" vertical="center" shrinkToFit="1"/>
    </xf>
    <xf numFmtId="38" fontId="35" fillId="24" borderId="14" xfId="34" applyFont="1" applyFill="1" applyBorder="1" applyAlignment="1">
      <alignment horizontal="right" vertical="center" shrinkToFit="1"/>
    </xf>
    <xf numFmtId="38" fontId="35" fillId="24" borderId="15" xfId="34" applyFont="1" applyFill="1" applyBorder="1" applyAlignment="1">
      <alignment horizontal="right" vertical="center" shrinkToFit="1"/>
    </xf>
    <xf numFmtId="38" fontId="35" fillId="24" borderId="16" xfId="34" applyFont="1" applyFill="1" applyBorder="1" applyAlignment="1">
      <alignment horizontal="right" vertical="center" shrinkToFit="1"/>
    </xf>
    <xf numFmtId="38" fontId="35" fillId="24" borderId="0" xfId="34" applyFont="1" applyFill="1" applyBorder="1" applyAlignment="1">
      <alignment horizontal="right" vertical="center" shrinkToFit="1"/>
    </xf>
    <xf numFmtId="38" fontId="35" fillId="24" borderId="17" xfId="34" applyFont="1" applyFill="1" applyBorder="1" applyAlignment="1">
      <alignment horizontal="right" vertical="center" shrinkToFit="1"/>
    </xf>
    <xf numFmtId="0" fontId="36" fillId="24" borderId="0" xfId="45" applyFont="1" applyFill="1" applyAlignment="1">
      <alignment vertical="center" shrinkToFit="1"/>
    </xf>
    <xf numFmtId="0" fontId="32" fillId="24" borderId="10" xfId="45" applyFont="1" applyFill="1" applyBorder="1" applyAlignment="1">
      <alignment shrinkToFit="1"/>
    </xf>
    <xf numFmtId="0" fontId="32" fillId="24" borderId="11" xfId="45" applyFont="1" applyFill="1" applyBorder="1" applyAlignment="1">
      <alignment shrinkToFit="1"/>
    </xf>
    <xf numFmtId="38" fontId="32" fillId="24" borderId="11" xfId="34" applyFont="1" applyFill="1" applyBorder="1" applyAlignment="1">
      <alignment shrinkToFit="1"/>
    </xf>
    <xf numFmtId="38" fontId="32" fillId="24" borderId="12" xfId="34" applyFont="1" applyFill="1" applyBorder="1" applyAlignment="1">
      <alignment shrinkToFit="1"/>
    </xf>
    <xf numFmtId="0" fontId="32" fillId="24" borderId="12" xfId="45" applyFont="1" applyFill="1" applyBorder="1" applyAlignment="1">
      <alignment shrinkToFit="1"/>
    </xf>
    <xf numFmtId="0" fontId="38" fillId="0" borderId="17" xfId="45" applyFont="1" applyFill="1" applyBorder="1" applyAlignment="1">
      <alignment horizontal="center" vertical="center"/>
    </xf>
    <xf numFmtId="177" fontId="32" fillId="24" borderId="14" xfId="45" applyNumberFormat="1" applyFont="1" applyFill="1" applyBorder="1" applyAlignment="1">
      <alignment horizontal="right" vertical="center" shrinkToFit="1"/>
    </xf>
    <xf numFmtId="0" fontId="32" fillId="24" borderId="18" xfId="45" applyFont="1" applyFill="1" applyBorder="1" applyAlignment="1">
      <alignment horizontal="right" vertical="center" shrinkToFit="1"/>
    </xf>
    <xf numFmtId="0" fontId="32" fillId="24" borderId="15" xfId="45" applyFont="1" applyFill="1" applyBorder="1" applyAlignment="1">
      <alignment horizontal="right" vertical="center" shrinkToFit="1"/>
    </xf>
    <xf numFmtId="0" fontId="32" fillId="24" borderId="19" xfId="45" applyFont="1" applyFill="1" applyBorder="1" applyAlignment="1">
      <alignment shrinkToFit="1"/>
    </xf>
    <xf numFmtId="0" fontId="32" fillId="24" borderId="0" xfId="45" applyFont="1" applyFill="1" applyBorder="1" applyAlignment="1">
      <alignment shrinkToFit="1"/>
    </xf>
    <xf numFmtId="38" fontId="32" fillId="24" borderId="19" xfId="45" applyNumberFormat="1" applyFont="1" applyFill="1" applyBorder="1" applyAlignment="1">
      <alignment shrinkToFit="1"/>
    </xf>
    <xf numFmtId="38" fontId="32" fillId="24" borderId="0" xfId="34" applyFont="1" applyFill="1" applyBorder="1" applyAlignment="1">
      <alignment shrinkToFit="1"/>
    </xf>
    <xf numFmtId="38" fontId="32" fillId="24" borderId="20" xfId="34" applyFont="1" applyFill="1" applyBorder="1" applyAlignment="1">
      <alignment shrinkToFit="1"/>
    </xf>
    <xf numFmtId="0" fontId="32" fillId="24" borderId="20" xfId="45" applyFont="1" applyFill="1" applyBorder="1" applyAlignment="1">
      <alignment shrinkToFit="1"/>
    </xf>
    <xf numFmtId="0" fontId="32" fillId="24" borderId="0" xfId="45" applyFont="1" applyFill="1" applyBorder="1" applyAlignment="1">
      <alignment horizontal="right" vertical="center" shrinkToFit="1"/>
    </xf>
    <xf numFmtId="177" fontId="32" fillId="24" borderId="0" xfId="45" applyNumberFormat="1" applyFont="1" applyFill="1" applyBorder="1" applyAlignment="1">
      <alignment horizontal="right" vertical="center" shrinkToFit="1"/>
    </xf>
    <xf numFmtId="0" fontId="32" fillId="24" borderId="21" xfId="45" applyFont="1" applyFill="1" applyBorder="1" applyAlignment="1">
      <alignment horizontal="right" vertical="center" shrinkToFit="1"/>
    </xf>
    <xf numFmtId="0" fontId="32" fillId="24" borderId="17" xfId="45" applyFont="1" applyFill="1" applyBorder="1" applyAlignment="1">
      <alignment horizontal="right" vertical="center" shrinkToFit="1"/>
    </xf>
    <xf numFmtId="176" fontId="31" fillId="24" borderId="0" xfId="45" applyNumberFormat="1" applyFont="1" applyFill="1" applyBorder="1" applyAlignment="1">
      <alignment vertical="center" shrinkToFit="1"/>
    </xf>
    <xf numFmtId="177" fontId="32" fillId="24" borderId="22" xfId="45" applyNumberFormat="1" applyFont="1" applyFill="1" applyBorder="1" applyAlignment="1">
      <alignment horizontal="right" vertical="center" shrinkToFit="1"/>
    </xf>
    <xf numFmtId="0" fontId="32" fillId="24" borderId="23" xfId="45" applyFont="1" applyFill="1" applyBorder="1" applyAlignment="1">
      <alignment horizontal="right" vertical="center" shrinkToFit="1"/>
    </xf>
    <xf numFmtId="0" fontId="32" fillId="24" borderId="24" xfId="45" applyFont="1" applyFill="1" applyBorder="1" applyAlignment="1">
      <alignment horizontal="right" vertical="center" shrinkToFit="1"/>
    </xf>
    <xf numFmtId="0" fontId="36" fillId="0" borderId="0" xfId="45" applyFont="1" applyFill="1" applyAlignment="1">
      <alignment vertical="center"/>
    </xf>
    <xf numFmtId="0" fontId="32" fillId="25" borderId="0" xfId="45" applyFont="1" applyFill="1" applyBorder="1" applyAlignment="1">
      <alignment horizontal="right" vertical="center" shrinkToFit="1"/>
    </xf>
    <xf numFmtId="0" fontId="32" fillId="25" borderId="21" xfId="45" applyFont="1" applyFill="1" applyBorder="1" applyAlignment="1">
      <alignment horizontal="right" vertical="center" shrinkToFit="1"/>
    </xf>
    <xf numFmtId="0" fontId="32" fillId="25" borderId="22" xfId="45" applyFont="1" applyFill="1" applyBorder="1" applyAlignment="1">
      <alignment horizontal="right" vertical="center" shrinkToFit="1"/>
    </xf>
    <xf numFmtId="0" fontId="32" fillId="25" borderId="23" xfId="45" applyFont="1" applyFill="1" applyBorder="1" applyAlignment="1">
      <alignment horizontal="right" vertical="center" shrinkToFit="1"/>
    </xf>
    <xf numFmtId="0" fontId="31" fillId="24" borderId="17" xfId="45" applyFont="1" applyFill="1" applyBorder="1" applyAlignment="1">
      <alignment horizontal="left" vertical="center" shrinkToFit="1"/>
    </xf>
    <xf numFmtId="0" fontId="32" fillId="24" borderId="26" xfId="45" applyFont="1" applyFill="1" applyBorder="1" applyAlignment="1">
      <alignment shrinkToFit="1"/>
    </xf>
    <xf numFmtId="0" fontId="32" fillId="24" borderId="27" xfId="45" applyFont="1" applyFill="1" applyBorder="1" applyAlignment="1">
      <alignment shrinkToFit="1"/>
    </xf>
    <xf numFmtId="38" fontId="32" fillId="24" borderId="27" xfId="34" applyFont="1" applyFill="1" applyBorder="1" applyAlignment="1">
      <alignment shrinkToFit="1"/>
    </xf>
    <xf numFmtId="38" fontId="32" fillId="24" borderId="28" xfId="34" applyFont="1" applyFill="1" applyBorder="1" applyAlignment="1">
      <alignment shrinkToFit="1"/>
    </xf>
    <xf numFmtId="0" fontId="32" fillId="24" borderId="28" xfId="45" applyFont="1" applyFill="1" applyBorder="1" applyAlignment="1">
      <alignment shrinkToFit="1"/>
    </xf>
    <xf numFmtId="0" fontId="36" fillId="0" borderId="0" xfId="45" applyFont="1" applyFill="1" applyAlignment="1">
      <alignment vertical="center" shrinkToFit="1"/>
    </xf>
    <xf numFmtId="0" fontId="32" fillId="25" borderId="29" xfId="45" applyFont="1" applyFill="1" applyBorder="1" applyAlignment="1">
      <alignment horizontal="right" vertical="center" shrinkToFit="1"/>
    </xf>
    <xf numFmtId="177" fontId="32" fillId="24" borderId="29" xfId="45" applyNumberFormat="1" applyFont="1" applyFill="1" applyBorder="1" applyAlignment="1">
      <alignment horizontal="right" vertical="center" shrinkToFit="1"/>
    </xf>
    <xf numFmtId="0" fontId="32" fillId="25" borderId="30" xfId="45" applyFont="1" applyFill="1" applyBorder="1" applyAlignment="1">
      <alignment horizontal="right" vertical="center" shrinkToFit="1"/>
    </xf>
    <xf numFmtId="0" fontId="32" fillId="24" borderId="29" xfId="45" applyFont="1" applyFill="1" applyBorder="1" applyAlignment="1">
      <alignment horizontal="right" vertical="center" shrinkToFit="1"/>
    </xf>
    <xf numFmtId="0" fontId="32" fillId="24" borderId="31" xfId="45" applyFont="1" applyFill="1" applyBorder="1" applyAlignment="1">
      <alignment horizontal="right" vertical="center" shrinkToFit="1"/>
    </xf>
    <xf numFmtId="0" fontId="32" fillId="25" borderId="0" xfId="45" quotePrefix="1" applyNumberFormat="1" applyFont="1" applyFill="1" applyBorder="1" applyAlignment="1">
      <alignment horizontal="right" vertical="center" shrinkToFit="1"/>
    </xf>
    <xf numFmtId="0" fontId="32" fillId="25" borderId="32" xfId="45" applyFont="1" applyFill="1" applyBorder="1" applyAlignment="1">
      <alignment horizontal="right" vertical="center" shrinkToFit="1"/>
    </xf>
    <xf numFmtId="177" fontId="32" fillId="24" borderId="32" xfId="45" applyNumberFormat="1" applyFont="1" applyFill="1" applyBorder="1" applyAlignment="1">
      <alignment horizontal="right" vertical="center" shrinkToFit="1"/>
    </xf>
    <xf numFmtId="0" fontId="32" fillId="24" borderId="33" xfId="45" applyFont="1" applyFill="1" applyBorder="1" applyAlignment="1">
      <alignment horizontal="center" shrinkToFit="1"/>
    </xf>
    <xf numFmtId="0" fontId="32" fillId="24" borderId="34" xfId="45" applyFont="1" applyFill="1" applyBorder="1" applyAlignment="1">
      <alignment horizontal="center" shrinkToFit="1"/>
    </xf>
    <xf numFmtId="0" fontId="32" fillId="24" borderId="35" xfId="45" applyFont="1" applyFill="1" applyBorder="1" applyAlignment="1">
      <alignment horizontal="center" shrinkToFit="1"/>
    </xf>
    <xf numFmtId="0" fontId="32" fillId="24" borderId="27" xfId="45" applyFont="1" applyFill="1" applyBorder="1" applyAlignment="1">
      <alignment horizontal="center" shrinkToFit="1"/>
    </xf>
    <xf numFmtId="0" fontId="32" fillId="24" borderId="28" xfId="45" applyFont="1" applyFill="1" applyBorder="1" applyAlignment="1">
      <alignment horizontal="center" shrinkToFit="1"/>
    </xf>
    <xf numFmtId="177" fontId="32" fillId="24" borderId="0" xfId="45" applyNumberFormat="1" applyFont="1" applyFill="1" applyBorder="1" applyAlignment="1">
      <alignment horizontal="left" vertical="center" shrinkToFit="1"/>
    </xf>
    <xf numFmtId="0" fontId="32" fillId="24" borderId="19" xfId="45" applyFont="1" applyFill="1" applyBorder="1" applyAlignment="1">
      <alignment horizontal="center" shrinkToFit="1"/>
    </xf>
    <xf numFmtId="0" fontId="32" fillId="24" borderId="0" xfId="45" applyFont="1" applyFill="1" applyBorder="1" applyAlignment="1">
      <alignment horizontal="center" shrinkToFit="1"/>
    </xf>
    <xf numFmtId="38" fontId="32" fillId="24" borderId="19" xfId="45" applyNumberFormat="1" applyFont="1" applyFill="1" applyBorder="1" applyAlignment="1">
      <alignment horizontal="center" shrinkToFit="1"/>
    </xf>
    <xf numFmtId="38" fontId="32" fillId="24" borderId="0" xfId="34" applyFont="1" applyFill="1" applyBorder="1" applyAlignment="1">
      <alignment horizontal="center" shrinkToFit="1"/>
    </xf>
    <xf numFmtId="38" fontId="32" fillId="24" borderId="20" xfId="34" applyFont="1" applyFill="1" applyBorder="1" applyAlignment="1">
      <alignment horizontal="center" shrinkToFit="1"/>
    </xf>
    <xf numFmtId="0" fontId="32" fillId="24" borderId="20" xfId="45" applyFont="1" applyFill="1" applyBorder="1" applyAlignment="1">
      <alignment horizontal="center" shrinkToFit="1"/>
    </xf>
    <xf numFmtId="0" fontId="32" fillId="24" borderId="26" xfId="45" applyFont="1" applyFill="1" applyBorder="1" applyAlignment="1">
      <alignment horizontal="center" shrinkToFit="1"/>
    </xf>
    <xf numFmtId="0" fontId="32" fillId="24" borderId="30" xfId="45" applyFont="1" applyFill="1" applyBorder="1" applyAlignment="1">
      <alignment horizontal="right" vertical="center" shrinkToFit="1"/>
    </xf>
    <xf numFmtId="0" fontId="32" fillId="25" borderId="36" xfId="45" applyFont="1" applyFill="1" applyBorder="1" applyAlignment="1">
      <alignment horizontal="right" vertical="center" shrinkToFit="1"/>
    </xf>
    <xf numFmtId="0" fontId="36" fillId="24" borderId="10" xfId="45" applyFont="1" applyFill="1" applyBorder="1" applyAlignment="1">
      <alignment shrinkToFit="1"/>
    </xf>
    <xf numFmtId="0" fontId="36" fillId="24" borderId="11" xfId="45" applyFont="1" applyFill="1" applyBorder="1" applyAlignment="1">
      <alignment shrinkToFit="1"/>
    </xf>
    <xf numFmtId="38" fontId="36" fillId="24" borderId="11" xfId="34" applyFont="1" applyFill="1" applyBorder="1" applyAlignment="1">
      <alignment shrinkToFit="1"/>
    </xf>
    <xf numFmtId="38" fontId="36" fillId="24" borderId="12" xfId="34" applyFont="1" applyFill="1" applyBorder="1" applyAlignment="1">
      <alignment shrinkToFit="1"/>
    </xf>
    <xf numFmtId="0" fontId="36" fillId="24" borderId="12" xfId="45" applyFont="1" applyFill="1" applyBorder="1" applyAlignment="1">
      <alignment shrinkToFit="1"/>
    </xf>
    <xf numFmtId="0" fontId="32" fillId="24" borderId="14" xfId="45" applyFont="1" applyFill="1" applyBorder="1" applyAlignment="1">
      <alignment vertical="center" shrinkToFit="1"/>
    </xf>
    <xf numFmtId="177" fontId="32" fillId="24" borderId="14" xfId="45" applyNumberFormat="1" applyFont="1" applyFill="1" applyBorder="1" applyAlignment="1">
      <alignment horizontal="left" vertical="center" shrinkToFit="1"/>
    </xf>
    <xf numFmtId="0" fontId="32" fillId="24" borderId="18" xfId="45" applyFont="1" applyFill="1" applyBorder="1" applyAlignment="1">
      <alignment vertical="center" shrinkToFit="1"/>
    </xf>
    <xf numFmtId="0" fontId="32" fillId="24" borderId="15" xfId="45" applyFont="1" applyFill="1" applyBorder="1" applyAlignment="1">
      <alignment vertical="center" shrinkToFit="1"/>
    </xf>
    <xf numFmtId="0" fontId="36" fillId="24" borderId="19" xfId="45" applyFont="1" applyFill="1" applyBorder="1" applyAlignment="1">
      <alignment shrinkToFit="1"/>
    </xf>
    <xf numFmtId="0" fontId="36" fillId="24" borderId="0" xfId="45" applyFont="1" applyFill="1" applyBorder="1" applyAlignment="1">
      <alignment shrinkToFit="1"/>
    </xf>
    <xf numFmtId="38" fontId="36" fillId="24" borderId="0" xfId="34" applyFont="1" applyFill="1" applyBorder="1" applyAlignment="1">
      <alignment shrinkToFit="1"/>
    </xf>
    <xf numFmtId="38" fontId="36" fillId="24" borderId="20" xfId="34" applyFont="1" applyFill="1" applyBorder="1" applyAlignment="1">
      <alignment shrinkToFit="1"/>
    </xf>
    <xf numFmtId="0" fontId="36" fillId="24" borderId="20" xfId="45" applyFont="1" applyFill="1" applyBorder="1" applyAlignment="1">
      <alignment shrinkToFit="1"/>
    </xf>
    <xf numFmtId="0" fontId="32" fillId="24" borderId="0" xfId="45" applyFont="1" applyFill="1" applyBorder="1" applyAlignment="1">
      <alignment vertical="center" shrinkToFit="1"/>
    </xf>
    <xf numFmtId="0" fontId="32" fillId="24" borderId="21" xfId="45" applyFont="1" applyFill="1" applyBorder="1" applyAlignment="1">
      <alignment vertical="center" shrinkToFit="1"/>
    </xf>
    <xf numFmtId="0" fontId="32" fillId="24" borderId="17" xfId="45" applyFont="1" applyFill="1" applyBorder="1" applyAlignment="1">
      <alignment vertical="center" shrinkToFit="1"/>
    </xf>
    <xf numFmtId="0" fontId="36" fillId="24" borderId="26" xfId="45" applyFont="1" applyFill="1" applyBorder="1" applyAlignment="1">
      <alignment shrinkToFit="1"/>
    </xf>
    <xf numFmtId="38" fontId="36" fillId="24" borderId="27" xfId="34" applyFont="1" applyFill="1" applyBorder="1" applyAlignment="1">
      <alignment shrinkToFit="1"/>
    </xf>
    <xf numFmtId="38" fontId="36" fillId="24" borderId="28" xfId="34" applyFont="1" applyFill="1" applyBorder="1" applyAlignment="1">
      <alignment shrinkToFit="1"/>
    </xf>
    <xf numFmtId="0" fontId="32" fillId="24" borderId="22" xfId="45" applyFont="1" applyFill="1" applyBorder="1" applyAlignment="1">
      <alignment vertical="center" shrinkToFit="1"/>
    </xf>
    <xf numFmtId="177" fontId="32" fillId="24" borderId="22" xfId="45" applyNumberFormat="1" applyFont="1" applyFill="1" applyBorder="1" applyAlignment="1">
      <alignment horizontal="left" vertical="center" shrinkToFit="1"/>
    </xf>
    <xf numFmtId="0" fontId="32" fillId="24" borderId="23" xfId="45" applyFont="1" applyFill="1" applyBorder="1" applyAlignment="1">
      <alignment vertical="center" shrinkToFit="1"/>
    </xf>
    <xf numFmtId="0" fontId="32" fillId="24" borderId="24" xfId="45" applyFont="1" applyFill="1" applyBorder="1" applyAlignment="1">
      <alignment vertical="center" shrinkToFit="1"/>
    </xf>
    <xf numFmtId="0" fontId="32" fillId="25" borderId="0" xfId="45" applyFont="1" applyFill="1" applyBorder="1" applyAlignment="1">
      <alignment horizontal="left" vertical="center" shrinkToFit="1"/>
    </xf>
    <xf numFmtId="0" fontId="36" fillId="24" borderId="27" xfId="45" applyFont="1" applyFill="1" applyBorder="1" applyAlignment="1">
      <alignment shrinkToFit="1"/>
    </xf>
    <xf numFmtId="0" fontId="36" fillId="24" borderId="28" xfId="45" applyFont="1" applyFill="1" applyBorder="1" applyAlignment="1">
      <alignment shrinkToFit="1"/>
    </xf>
    <xf numFmtId="0" fontId="32" fillId="25" borderId="22" xfId="45" applyFont="1" applyFill="1" applyBorder="1" applyAlignment="1">
      <alignment horizontal="left" vertical="center" shrinkToFit="1"/>
    </xf>
    <xf numFmtId="0" fontId="32" fillId="24" borderId="31" xfId="45" applyFont="1" applyFill="1" applyBorder="1" applyAlignment="1">
      <alignment vertical="center" shrinkToFit="1"/>
    </xf>
    <xf numFmtId="0" fontId="32" fillId="25" borderId="29" xfId="45" applyFont="1" applyFill="1" applyBorder="1" applyAlignment="1">
      <alignment horizontal="left" vertical="center" shrinkToFit="1"/>
    </xf>
    <xf numFmtId="177" fontId="32" fillId="24" borderId="29" xfId="45" applyNumberFormat="1" applyFont="1" applyFill="1" applyBorder="1" applyAlignment="1">
      <alignment horizontal="left" vertical="center" shrinkToFit="1"/>
    </xf>
    <xf numFmtId="0" fontId="32" fillId="25" borderId="29" xfId="45" applyFont="1" applyFill="1" applyBorder="1" applyAlignment="1">
      <alignment vertical="center" shrinkToFit="1"/>
    </xf>
    <xf numFmtId="0" fontId="32" fillId="25" borderId="30" xfId="45" applyFont="1" applyFill="1" applyBorder="1" applyAlignment="1">
      <alignment vertical="center" shrinkToFit="1"/>
    </xf>
    <xf numFmtId="0" fontId="32" fillId="24" borderId="29" xfId="45" applyFont="1" applyFill="1" applyBorder="1" applyAlignment="1">
      <alignment horizontal="center" vertical="center" shrinkToFit="1"/>
    </xf>
    <xf numFmtId="0" fontId="32" fillId="25" borderId="21" xfId="45" applyFont="1" applyFill="1" applyBorder="1" applyAlignment="1">
      <alignment horizontal="left" vertical="center" shrinkToFit="1"/>
    </xf>
    <xf numFmtId="0" fontId="42" fillId="24" borderId="17" xfId="45" applyFont="1" applyFill="1" applyBorder="1" applyAlignment="1">
      <alignment horizontal="center" vertical="center" shrinkToFit="1"/>
    </xf>
    <xf numFmtId="0" fontId="36" fillId="24" borderId="26" xfId="45" applyFont="1" applyFill="1" applyBorder="1" applyAlignment="1">
      <alignment horizontal="center"/>
    </xf>
    <xf numFmtId="0" fontId="36" fillId="24" borderId="27" xfId="45" applyFont="1" applyFill="1" applyBorder="1" applyAlignment="1">
      <alignment horizontal="center"/>
    </xf>
    <xf numFmtId="0" fontId="36" fillId="24" borderId="27" xfId="45" applyFont="1" applyFill="1" applyBorder="1" applyAlignment="1">
      <alignment horizontal="left"/>
    </xf>
    <xf numFmtId="177" fontId="39" fillId="27" borderId="0" xfId="49" applyNumberFormat="1" applyFont="1" applyFill="1" applyBorder="1" applyAlignment="1">
      <alignment horizontal="right" vertical="center" shrinkToFit="1"/>
    </xf>
    <xf numFmtId="177" fontId="39" fillId="27" borderId="0" xfId="49" applyNumberFormat="1" applyFont="1" applyFill="1" applyBorder="1" applyAlignment="1">
      <alignment horizontal="right" vertical="center"/>
    </xf>
    <xf numFmtId="38" fontId="35" fillId="27" borderId="17" xfId="34" applyFont="1" applyFill="1" applyBorder="1" applyAlignment="1">
      <alignment horizontal="right" vertical="center" shrinkToFit="1"/>
    </xf>
    <xf numFmtId="38" fontId="35" fillId="27" borderId="0" xfId="34" applyFont="1" applyFill="1" applyBorder="1" applyAlignment="1">
      <alignment horizontal="right" vertical="center" shrinkToFit="1"/>
    </xf>
    <xf numFmtId="38" fontId="35" fillId="27" borderId="16" xfId="34" applyFont="1" applyFill="1" applyBorder="1" applyAlignment="1">
      <alignment horizontal="right" vertical="center" shrinkToFit="1"/>
    </xf>
    <xf numFmtId="38" fontId="35" fillId="27" borderId="15" xfId="34" applyFont="1" applyFill="1" applyBorder="1" applyAlignment="1">
      <alignment horizontal="right" vertical="center" shrinkToFit="1"/>
    </xf>
    <xf numFmtId="38" fontId="35" fillId="27" borderId="14" xfId="34" applyFont="1" applyFill="1" applyBorder="1" applyAlignment="1">
      <alignment horizontal="right" vertical="center" shrinkToFit="1"/>
    </xf>
    <xf numFmtId="38" fontId="35" fillId="27" borderId="13" xfId="34" applyFont="1" applyFill="1" applyBorder="1" applyAlignment="1">
      <alignment horizontal="right" vertical="center" shrinkToFit="1"/>
    </xf>
    <xf numFmtId="0" fontId="32" fillId="0" borderId="34" xfId="45" applyFont="1" applyFill="1" applyBorder="1" applyAlignment="1">
      <alignment horizontal="center" shrinkToFit="1"/>
    </xf>
    <xf numFmtId="0" fontId="32" fillId="0" borderId="0" xfId="45" applyFont="1" applyFill="1" applyBorder="1" applyAlignment="1">
      <alignment shrinkToFit="1"/>
    </xf>
    <xf numFmtId="0" fontId="32" fillId="0" borderId="27" xfId="45" applyFont="1" applyFill="1" applyBorder="1" applyAlignment="1">
      <alignment shrinkToFit="1"/>
    </xf>
    <xf numFmtId="0" fontId="32" fillId="0" borderId="11" xfId="45" applyFont="1" applyFill="1" applyBorder="1" applyAlignment="1">
      <alignment shrinkToFit="1"/>
    </xf>
    <xf numFmtId="0" fontId="36" fillId="0" borderId="34" xfId="45" applyFont="1" applyFill="1" applyBorder="1" applyAlignment="1">
      <alignment horizontal="center" shrinkToFit="1"/>
    </xf>
    <xf numFmtId="0" fontId="36" fillId="0" borderId="0" xfId="45" applyFont="1" applyFill="1" applyBorder="1" applyAlignment="1">
      <alignment shrinkToFit="1"/>
    </xf>
    <xf numFmtId="0" fontId="36" fillId="0" borderId="27" xfId="45" applyFont="1" applyFill="1" applyBorder="1" applyAlignment="1">
      <alignment shrinkToFit="1"/>
    </xf>
    <xf numFmtId="0" fontId="36" fillId="0" borderId="11" xfId="45" applyFont="1" applyFill="1" applyBorder="1" applyAlignment="1">
      <alignment shrinkToFit="1"/>
    </xf>
    <xf numFmtId="0" fontId="3" fillId="27" borderId="0" xfId="45" applyFont="1" applyFill="1" applyAlignment="1">
      <alignment vertical="center"/>
    </xf>
    <xf numFmtId="0" fontId="40" fillId="27" borderId="0" xfId="45" applyFont="1" applyFill="1" applyAlignment="1">
      <alignment vertical="center"/>
    </xf>
    <xf numFmtId="0" fontId="23" fillId="27" borderId="0" xfId="45" applyFont="1" applyFill="1" applyAlignment="1">
      <alignment vertical="center"/>
    </xf>
    <xf numFmtId="0" fontId="22" fillId="27" borderId="0" xfId="45" applyFont="1" applyFill="1" applyAlignment="1">
      <alignment vertical="center"/>
    </xf>
    <xf numFmtId="0" fontId="24" fillId="27" borderId="0" xfId="45" applyFont="1" applyFill="1" applyAlignment="1">
      <alignment vertical="center"/>
    </xf>
    <xf numFmtId="0" fontId="25" fillId="27" borderId="0" xfId="45" applyFont="1" applyFill="1" applyAlignment="1">
      <alignment vertical="center"/>
    </xf>
    <xf numFmtId="0" fontId="45" fillId="27" borderId="0" xfId="45" applyFont="1" applyFill="1" applyAlignment="1">
      <alignment vertical="center"/>
    </xf>
    <xf numFmtId="0" fontId="27" fillId="27" borderId="0" xfId="45" applyFont="1" applyFill="1" applyBorder="1" applyAlignment="1">
      <alignment vertical="center" shrinkToFit="1"/>
    </xf>
    <xf numFmtId="0" fontId="27" fillId="27" borderId="22" xfId="45" applyFont="1" applyFill="1" applyBorder="1" applyAlignment="1">
      <alignment vertical="center" shrinkToFit="1"/>
    </xf>
    <xf numFmtId="0" fontId="27" fillId="27" borderId="42" xfId="45" applyFont="1" applyFill="1" applyBorder="1" applyAlignment="1">
      <alignment vertical="center" shrinkToFit="1"/>
    </xf>
    <xf numFmtId="0" fontId="27" fillId="27" borderId="0" xfId="45" applyFont="1" applyFill="1" applyAlignment="1">
      <alignment vertical="center" shrinkToFit="1"/>
    </xf>
    <xf numFmtId="0" fontId="27" fillId="27" borderId="0" xfId="45" applyFont="1" applyFill="1" applyBorder="1" applyAlignment="1">
      <alignment vertical="center"/>
    </xf>
    <xf numFmtId="0" fontId="3" fillId="27" borderId="0" xfId="45" applyFont="1" applyFill="1" applyBorder="1" applyAlignment="1">
      <alignment vertical="center"/>
    </xf>
    <xf numFmtId="0" fontId="28" fillId="27" borderId="0" xfId="45" applyFont="1" applyFill="1" applyBorder="1" applyAlignment="1">
      <alignment vertical="center"/>
    </xf>
    <xf numFmtId="0" fontId="27" fillId="27" borderId="41" xfId="45" applyFont="1" applyFill="1" applyBorder="1" applyAlignment="1">
      <alignment vertical="center" shrinkToFit="1"/>
    </xf>
    <xf numFmtId="0" fontId="46" fillId="27" borderId="0" xfId="45" applyFont="1" applyFill="1" applyAlignment="1">
      <alignment vertical="center"/>
    </xf>
    <xf numFmtId="0" fontId="27" fillId="27" borderId="0" xfId="45" applyFont="1" applyFill="1" applyAlignment="1">
      <alignment vertical="center"/>
    </xf>
    <xf numFmtId="0" fontId="15" fillId="27" borderId="0" xfId="45" applyFont="1" applyFill="1" applyAlignment="1">
      <alignment vertical="center"/>
    </xf>
    <xf numFmtId="0" fontId="28" fillId="27" borderId="0" xfId="45" applyFont="1" applyFill="1" applyAlignment="1">
      <alignment vertical="center" shrinkToFit="1"/>
    </xf>
    <xf numFmtId="0" fontId="27" fillId="27" borderId="29" xfId="45" applyFont="1" applyFill="1" applyBorder="1" applyAlignment="1">
      <alignment vertical="center" shrinkToFit="1"/>
    </xf>
    <xf numFmtId="0" fontId="27" fillId="27" borderId="40" xfId="45" applyFont="1" applyFill="1" applyBorder="1" applyAlignment="1">
      <alignment vertical="center" shrinkToFit="1"/>
    </xf>
    <xf numFmtId="0" fontId="31" fillId="27" borderId="17" xfId="45" applyFont="1" applyFill="1" applyBorder="1" applyAlignment="1">
      <alignment horizontal="left" vertical="center" shrinkToFit="1"/>
    </xf>
    <xf numFmtId="176" fontId="31" fillId="27" borderId="0" xfId="45" applyNumberFormat="1" applyFont="1" applyFill="1" applyBorder="1" applyAlignment="1">
      <alignment vertical="center" shrinkToFit="1"/>
    </xf>
    <xf numFmtId="0" fontId="32" fillId="27" borderId="0" xfId="45" applyFont="1" applyFill="1" applyBorder="1" applyAlignment="1">
      <alignment horizontal="center" shrinkToFit="1"/>
    </xf>
    <xf numFmtId="0" fontId="31" fillId="27" borderId="31" xfId="45" applyFont="1" applyFill="1" applyBorder="1" applyAlignment="1">
      <alignment vertical="center" shrinkToFit="1"/>
    </xf>
    <xf numFmtId="0" fontId="31" fillId="27" borderId="0" xfId="45" applyNumberFormat="1" applyFont="1" applyFill="1" applyBorder="1" applyAlignment="1">
      <alignment horizontal="center" vertical="center" shrinkToFit="1"/>
    </xf>
    <xf numFmtId="176" fontId="31" fillId="27" borderId="22" xfId="45" applyNumberFormat="1" applyFont="1" applyFill="1" applyBorder="1" applyAlignment="1">
      <alignment vertical="center" shrinkToFit="1"/>
    </xf>
    <xf numFmtId="0" fontId="31" fillId="27" borderId="29" xfId="45" applyNumberFormat="1" applyFont="1" applyFill="1" applyBorder="1" applyAlignment="1">
      <alignment horizontal="center" vertical="center" shrinkToFit="1"/>
    </xf>
    <xf numFmtId="0" fontId="31" fillId="27" borderId="17" xfId="45" applyFont="1" applyFill="1" applyBorder="1" applyAlignment="1">
      <alignment vertical="center" shrinkToFit="1"/>
    </xf>
    <xf numFmtId="0" fontId="31" fillId="27" borderId="24" xfId="45" applyFont="1" applyFill="1" applyBorder="1" applyAlignment="1">
      <alignment vertical="center" shrinkToFit="1"/>
    </xf>
    <xf numFmtId="0" fontId="31" fillId="27" borderId="15" xfId="45" applyFont="1" applyFill="1" applyBorder="1" applyAlignment="1">
      <alignment vertical="center" shrinkToFit="1"/>
    </xf>
    <xf numFmtId="0" fontId="31" fillId="27" borderId="14" xfId="45" applyNumberFormat="1" applyFont="1" applyFill="1" applyBorder="1" applyAlignment="1">
      <alignment horizontal="center" vertical="center" shrinkToFit="1"/>
    </xf>
    <xf numFmtId="0" fontId="43" fillId="27" borderId="0" xfId="45" applyFont="1" applyFill="1" applyBorder="1" applyAlignment="1">
      <alignment horizontal="left" vertical="center" shrinkToFit="1"/>
    </xf>
    <xf numFmtId="0" fontId="41" fillId="27" borderId="0" xfId="45" applyFont="1" applyFill="1" applyBorder="1" applyAlignment="1">
      <alignment horizontal="left" vertical="center" shrinkToFit="1"/>
    </xf>
    <xf numFmtId="0" fontId="31" fillId="27" borderId="0" xfId="45" applyFont="1" applyFill="1" applyBorder="1" applyAlignment="1">
      <alignment horizontal="center" vertical="center" shrinkToFit="1"/>
    </xf>
    <xf numFmtId="0" fontId="36" fillId="27" borderId="0" xfId="45" applyFont="1" applyFill="1" applyAlignment="1">
      <alignment vertical="center" shrinkToFit="1"/>
    </xf>
    <xf numFmtId="0" fontId="31" fillId="27" borderId="0" xfId="45" applyFont="1" applyFill="1" applyBorder="1" applyAlignment="1">
      <alignment horizontal="left" vertical="center" shrinkToFit="1"/>
    </xf>
    <xf numFmtId="177" fontId="32" fillId="27" borderId="0" xfId="45" applyNumberFormat="1" applyFont="1" applyFill="1" applyBorder="1" applyAlignment="1">
      <alignment horizontal="left" vertical="center" shrinkToFit="1"/>
    </xf>
    <xf numFmtId="0" fontId="3" fillId="27" borderId="0" xfId="45" applyFont="1" applyFill="1" applyAlignment="1"/>
    <xf numFmtId="0" fontId="22" fillId="27" borderId="0" xfId="45" applyFont="1" applyFill="1" applyAlignment="1"/>
    <xf numFmtId="0" fontId="26" fillId="27" borderId="14" xfId="45" applyFont="1" applyFill="1" applyBorder="1" applyAlignment="1">
      <alignment vertical="center"/>
    </xf>
    <xf numFmtId="178" fontId="29" fillId="27" borderId="0" xfId="45" applyNumberFormat="1" applyFont="1" applyFill="1" applyBorder="1" applyAlignment="1">
      <alignment vertical="center"/>
    </xf>
    <xf numFmtId="176" fontId="31" fillId="27" borderId="25" xfId="45" applyNumberFormat="1" applyFont="1" applyFill="1" applyBorder="1" applyAlignment="1">
      <alignment vertical="center" shrinkToFit="1"/>
    </xf>
    <xf numFmtId="0" fontId="27" fillId="27" borderId="96" xfId="45" applyFont="1" applyFill="1" applyBorder="1" applyAlignment="1">
      <alignment vertical="center" shrinkToFit="1"/>
    </xf>
    <xf numFmtId="0" fontId="3" fillId="27" borderId="0" xfId="45" applyFont="1" applyFill="1" applyAlignment="1">
      <alignment horizontal="left" vertical="center"/>
    </xf>
    <xf numFmtId="0" fontId="3" fillId="27" borderId="0" xfId="45" applyFont="1" applyFill="1" applyAlignment="1">
      <alignment horizontal="left" vertical="center" shrinkToFit="1"/>
    </xf>
    <xf numFmtId="0" fontId="32" fillId="27" borderId="0" xfId="45" applyFont="1" applyFill="1" applyBorder="1" applyAlignment="1">
      <alignment horizontal="left" vertical="center" shrinkToFit="1"/>
    </xf>
    <xf numFmtId="0" fontId="25" fillId="27" borderId="0" xfId="45" applyFont="1" applyFill="1" applyBorder="1" applyAlignment="1">
      <alignment horizontal="left" vertical="center"/>
    </xf>
    <xf numFmtId="0" fontId="49" fillId="27" borderId="0" xfId="0" applyFont="1" applyFill="1" applyAlignment="1">
      <alignment vertical="center"/>
    </xf>
    <xf numFmtId="0" fontId="3" fillId="27" borderId="0" xfId="0" applyFont="1" applyFill="1" applyAlignment="1">
      <alignment vertical="center"/>
    </xf>
    <xf numFmtId="0" fontId="48" fillId="27" borderId="0" xfId="0" applyFont="1" applyFill="1" applyAlignment="1">
      <alignment vertical="center"/>
    </xf>
    <xf numFmtId="0" fontId="28" fillId="27" borderId="0" xfId="0" applyFont="1" applyFill="1" applyAlignment="1">
      <alignment vertical="center" shrinkToFit="1"/>
    </xf>
    <xf numFmtId="0" fontId="46" fillId="27" borderId="0" xfId="0" applyFont="1" applyFill="1" applyAlignment="1">
      <alignment vertical="center"/>
    </xf>
    <xf numFmtId="0" fontId="50" fillId="27" borderId="0" xfId="45" applyFont="1" applyFill="1" applyAlignment="1">
      <alignment vertical="center"/>
    </xf>
    <xf numFmtId="0" fontId="50" fillId="27" borderId="14" xfId="45" applyFont="1" applyFill="1" applyBorder="1" applyAlignment="1">
      <alignment vertical="center"/>
    </xf>
    <xf numFmtId="0" fontId="51" fillId="27" borderId="0" xfId="45" applyFont="1" applyFill="1" applyAlignment="1">
      <alignment vertical="top"/>
    </xf>
    <xf numFmtId="0" fontId="30" fillId="27" borderId="0" xfId="0" applyFont="1" applyFill="1" applyBorder="1" applyAlignment="1"/>
    <xf numFmtId="0" fontId="3" fillId="27" borderId="0" xfId="45" applyFont="1" applyFill="1" applyAlignment="1">
      <alignment horizontal="right" vertical="center"/>
    </xf>
    <xf numFmtId="0" fontId="3" fillId="27" borderId="0" xfId="45" applyFont="1" applyFill="1" applyAlignment="1">
      <alignment horizontal="right"/>
    </xf>
    <xf numFmtId="0" fontId="3" fillId="27" borderId="0" xfId="45" applyFont="1" applyFill="1" applyAlignment="1">
      <alignment horizontal="right" vertical="top"/>
    </xf>
    <xf numFmtId="0" fontId="33" fillId="27" borderId="0" xfId="45" applyFont="1" applyFill="1" applyAlignment="1">
      <alignment horizontal="right"/>
    </xf>
    <xf numFmtId="0" fontId="33" fillId="27" borderId="0" xfId="45" applyFont="1" applyFill="1" applyAlignment="1">
      <alignment horizontal="right" vertical="center"/>
    </xf>
    <xf numFmtId="0" fontId="53" fillId="27" borderId="0" xfId="45" applyFont="1" applyFill="1" applyAlignment="1">
      <alignment vertical="center"/>
    </xf>
    <xf numFmtId="0" fontId="47" fillId="27" borderId="0" xfId="45" applyFont="1" applyFill="1" applyBorder="1" applyAlignment="1">
      <alignment horizontal="left" vertical="top"/>
    </xf>
    <xf numFmtId="0" fontId="47" fillId="27" borderId="0" xfId="45" applyFont="1" applyFill="1" applyAlignment="1">
      <alignment vertical="top"/>
    </xf>
    <xf numFmtId="0" fontId="29" fillId="27" borderId="22" xfId="45" applyFont="1" applyFill="1" applyBorder="1" applyAlignment="1"/>
    <xf numFmtId="176" fontId="31" fillId="27" borderId="22" xfId="33" applyNumberFormat="1" applyFont="1" applyFill="1" applyBorder="1" applyAlignment="1">
      <alignment vertical="center" shrinkToFit="1"/>
    </xf>
    <xf numFmtId="176" fontId="31" fillId="27" borderId="0" xfId="33" applyNumberFormat="1" applyFont="1" applyFill="1" applyBorder="1" applyAlignment="1">
      <alignment vertical="center" shrinkToFit="1"/>
    </xf>
    <xf numFmtId="0" fontId="53" fillId="27" borderId="22" xfId="45" applyFont="1" applyFill="1" applyBorder="1" applyAlignment="1"/>
    <xf numFmtId="0" fontId="49" fillId="27" borderId="97" xfId="0" applyFont="1" applyFill="1" applyBorder="1" applyAlignment="1">
      <alignment vertical="center"/>
    </xf>
    <xf numFmtId="0" fontId="3" fillId="27" borderId="97" xfId="45" applyFont="1" applyFill="1" applyBorder="1" applyAlignment="1">
      <alignment vertical="center"/>
    </xf>
    <xf numFmtId="0" fontId="46" fillId="27" borderId="97" xfId="0" applyFont="1" applyFill="1" applyBorder="1" applyAlignment="1">
      <alignment vertical="center"/>
    </xf>
    <xf numFmtId="0" fontId="41" fillId="27" borderId="97" xfId="45" applyFont="1" applyFill="1" applyBorder="1" applyAlignment="1">
      <alignment horizontal="left" vertical="center" shrinkToFit="1"/>
    </xf>
    <xf numFmtId="0" fontId="31" fillId="27" borderId="97" xfId="45" applyFont="1" applyFill="1" applyBorder="1" applyAlignment="1">
      <alignment horizontal="center" vertical="center" shrinkToFit="1"/>
    </xf>
    <xf numFmtId="0" fontId="31" fillId="27" borderId="97" xfId="45" applyFont="1" applyFill="1" applyBorder="1" applyAlignment="1">
      <alignment horizontal="center" vertical="center"/>
    </xf>
    <xf numFmtId="0" fontId="36" fillId="27" borderId="97" xfId="45" applyFont="1" applyFill="1" applyBorder="1" applyAlignment="1">
      <alignment vertical="center" shrinkToFit="1"/>
    </xf>
    <xf numFmtId="0" fontId="32" fillId="27" borderId="97" xfId="45" applyFont="1" applyFill="1" applyBorder="1" applyAlignment="1">
      <alignment horizontal="center" shrinkToFit="1"/>
    </xf>
    <xf numFmtId="0" fontId="49" fillId="27" borderId="98" xfId="0" applyFont="1" applyFill="1" applyBorder="1" applyAlignment="1">
      <alignment vertical="center"/>
    </xf>
    <xf numFmtId="0" fontId="3" fillId="27" borderId="98" xfId="45" applyFont="1" applyFill="1" applyBorder="1" applyAlignment="1">
      <alignment vertical="center"/>
    </xf>
    <xf numFmtId="0" fontId="46" fillId="27" borderId="98" xfId="0" applyFont="1" applyFill="1" applyBorder="1" applyAlignment="1">
      <alignment vertical="center"/>
    </xf>
    <xf numFmtId="0" fontId="41" fillId="27" borderId="98" xfId="45" applyFont="1" applyFill="1" applyBorder="1" applyAlignment="1">
      <alignment horizontal="left" vertical="center" shrinkToFit="1"/>
    </xf>
    <xf numFmtId="0" fontId="31" fillId="27" borderId="98" xfId="45" applyFont="1" applyFill="1" applyBorder="1" applyAlignment="1">
      <alignment horizontal="center" vertical="center" shrinkToFit="1"/>
    </xf>
    <xf numFmtId="0" fontId="31" fillId="27" borderId="98" xfId="45" applyFont="1" applyFill="1" applyBorder="1" applyAlignment="1">
      <alignment horizontal="center" vertical="center"/>
    </xf>
    <xf numFmtId="0" fontId="36" fillId="27" borderId="98" xfId="45" applyFont="1" applyFill="1" applyBorder="1" applyAlignment="1">
      <alignment vertical="center" shrinkToFit="1"/>
    </xf>
    <xf numFmtId="0" fontId="32" fillId="27" borderId="98" xfId="45" applyFont="1" applyFill="1" applyBorder="1" applyAlignment="1">
      <alignment horizontal="center" shrinkToFit="1"/>
    </xf>
    <xf numFmtId="0" fontId="22" fillId="27" borderId="98" xfId="45" applyFont="1" applyFill="1" applyBorder="1" applyAlignment="1">
      <alignment vertical="center"/>
    </xf>
    <xf numFmtId="0" fontId="24" fillId="27" borderId="98" xfId="45" applyFont="1" applyFill="1" applyBorder="1" applyAlignment="1">
      <alignment vertical="center"/>
    </xf>
    <xf numFmtId="0" fontId="25" fillId="27" borderId="98" xfId="45" applyFont="1" applyFill="1" applyBorder="1" applyAlignment="1">
      <alignment vertical="center"/>
    </xf>
    <xf numFmtId="0" fontId="3" fillId="27" borderId="98" xfId="0" applyFont="1" applyFill="1" applyBorder="1" applyAlignment="1">
      <alignment vertical="center"/>
    </xf>
    <xf numFmtId="0" fontId="48" fillId="27" borderId="98" xfId="0" applyFont="1" applyFill="1" applyBorder="1" applyAlignment="1">
      <alignment vertical="center"/>
    </xf>
    <xf numFmtId="0" fontId="30" fillId="27" borderId="98" xfId="0" applyFont="1" applyFill="1" applyBorder="1" applyAlignment="1"/>
    <xf numFmtId="0" fontId="49" fillId="27" borderId="0" xfId="0" applyFont="1" applyFill="1" applyBorder="1" applyAlignment="1">
      <alignment vertical="center"/>
    </xf>
    <xf numFmtId="0" fontId="46" fillId="27" borderId="0" xfId="0" applyFont="1" applyFill="1" applyBorder="1" applyAlignment="1">
      <alignment vertical="center"/>
    </xf>
    <xf numFmtId="0" fontId="36" fillId="27" borderId="0" xfId="45" applyFont="1" applyFill="1" applyBorder="1" applyAlignment="1">
      <alignment vertical="center" shrinkToFit="1"/>
    </xf>
    <xf numFmtId="0" fontId="3" fillId="27" borderId="0" xfId="45" applyFont="1" applyFill="1" applyBorder="1" applyAlignment="1">
      <alignment horizontal="right" vertical="top"/>
    </xf>
    <xf numFmtId="0" fontId="38" fillId="27" borderId="0" xfId="46" applyFont="1" applyFill="1" applyBorder="1" applyAlignment="1">
      <alignment horizontal="center" vertical="center"/>
    </xf>
    <xf numFmtId="0" fontId="31" fillId="27" borderId="0" xfId="45" applyFont="1" applyFill="1" applyBorder="1" applyAlignment="1">
      <alignment vertical="center" shrinkToFit="1"/>
    </xf>
    <xf numFmtId="0" fontId="32" fillId="27" borderId="0" xfId="45" applyFont="1" applyFill="1" applyBorder="1" applyAlignment="1">
      <alignment vertical="center" shrinkToFit="1"/>
    </xf>
    <xf numFmtId="0" fontId="48" fillId="27" borderId="0" xfId="45" applyFont="1" applyFill="1" applyAlignment="1">
      <alignment vertical="center"/>
    </xf>
    <xf numFmtId="0" fontId="31" fillId="27" borderId="0" xfId="45" applyFont="1" applyFill="1" applyBorder="1" applyAlignment="1">
      <alignment shrinkToFit="1"/>
    </xf>
    <xf numFmtId="178" fontId="39" fillId="27" borderId="0" xfId="45" applyNumberFormat="1" applyFont="1" applyFill="1" applyBorder="1" applyAlignment="1">
      <alignment vertical="center" shrinkToFit="1"/>
    </xf>
    <xf numFmtId="0" fontId="39" fillId="27" borderId="0" xfId="49" applyFont="1" applyFill="1" applyBorder="1" applyAlignment="1">
      <alignment vertical="center"/>
    </xf>
    <xf numFmtId="0" fontId="39" fillId="27" borderId="0" xfId="49" applyFont="1" applyFill="1" applyBorder="1" applyAlignment="1">
      <alignment vertical="center" shrinkToFit="1"/>
    </xf>
    <xf numFmtId="0" fontId="31" fillId="24" borderId="31" xfId="45" applyFont="1" applyFill="1" applyBorder="1" applyAlignment="1">
      <alignment vertical="center" shrinkToFit="1"/>
    </xf>
    <xf numFmtId="0" fontId="31" fillId="24" borderId="0" xfId="45" applyNumberFormat="1" applyFont="1" applyFill="1" applyBorder="1" applyAlignment="1">
      <alignment horizontal="center" vertical="center" shrinkToFit="1"/>
    </xf>
    <xf numFmtId="176" fontId="31" fillId="24" borderId="22" xfId="45" applyNumberFormat="1" applyFont="1" applyFill="1" applyBorder="1" applyAlignment="1">
      <alignment vertical="center" shrinkToFit="1"/>
    </xf>
    <xf numFmtId="0" fontId="31" fillId="24" borderId="29" xfId="45" applyNumberFormat="1" applyFont="1" applyFill="1" applyBorder="1" applyAlignment="1">
      <alignment horizontal="center" vertical="center" shrinkToFit="1"/>
    </xf>
    <xf numFmtId="0" fontId="31" fillId="24" borderId="17" xfId="45" applyFont="1" applyFill="1" applyBorder="1" applyAlignment="1">
      <alignment vertical="center" shrinkToFit="1"/>
    </xf>
    <xf numFmtId="0" fontId="31" fillId="24" borderId="24" xfId="45" applyFont="1" applyFill="1" applyBorder="1" applyAlignment="1">
      <alignment vertical="center" shrinkToFit="1"/>
    </xf>
    <xf numFmtId="0" fontId="31" fillId="24" borderId="15" xfId="45" applyFont="1" applyFill="1" applyBorder="1" applyAlignment="1">
      <alignment vertical="center" shrinkToFit="1"/>
    </xf>
    <xf numFmtId="0" fontId="31" fillId="24" borderId="14" xfId="45" applyNumberFormat="1" applyFont="1" applyFill="1" applyBorder="1" applyAlignment="1">
      <alignment horizontal="center" vertical="center" shrinkToFit="1"/>
    </xf>
    <xf numFmtId="0" fontId="31" fillId="24" borderId="15" xfId="45" applyFont="1" applyFill="1" applyBorder="1" applyAlignment="1">
      <alignment vertical="center"/>
    </xf>
    <xf numFmtId="0" fontId="25" fillId="27" borderId="0" xfId="45" applyFont="1" applyFill="1" applyAlignment="1">
      <alignment horizontal="left" vertical="center"/>
    </xf>
    <xf numFmtId="0" fontId="31" fillId="27" borderId="0" xfId="45" applyFont="1" applyFill="1" applyBorder="1" applyAlignment="1">
      <alignment horizontal="center" vertical="center"/>
    </xf>
    <xf numFmtId="0" fontId="39" fillId="27" borderId="0" xfId="49" applyFont="1" applyFill="1" applyBorder="1" applyAlignment="1">
      <alignment horizontal="right" vertical="center"/>
    </xf>
    <xf numFmtId="0" fontId="39" fillId="27" borderId="0" xfId="49" applyFont="1" applyFill="1" applyBorder="1" applyAlignment="1">
      <alignment horizontal="right" vertical="center" shrinkToFit="1"/>
    </xf>
    <xf numFmtId="0" fontId="47" fillId="27" borderId="0" xfId="45" applyFont="1" applyFill="1" applyAlignment="1">
      <alignment horizontal="left" vertical="top"/>
    </xf>
    <xf numFmtId="0" fontId="32" fillId="27" borderId="0" xfId="45" applyFont="1" applyFill="1" applyBorder="1" applyAlignment="1">
      <alignment horizontal="center" vertical="center" shrinkToFit="1"/>
    </xf>
    <xf numFmtId="0" fontId="32" fillId="24" borderId="22" xfId="45" applyFont="1" applyFill="1" applyBorder="1" applyAlignment="1">
      <alignment horizontal="right" vertical="center" shrinkToFit="1"/>
    </xf>
    <xf numFmtId="0" fontId="32" fillId="27" borderId="0" xfId="45" applyFont="1" applyFill="1" applyBorder="1" applyAlignment="1">
      <alignment horizontal="right" vertical="center" shrinkToFit="1"/>
    </xf>
    <xf numFmtId="0" fontId="32" fillId="24" borderId="14" xfId="45" applyFont="1" applyFill="1" applyBorder="1" applyAlignment="1">
      <alignment horizontal="right" vertical="center" shrinkToFit="1"/>
    </xf>
    <xf numFmtId="0" fontId="53" fillId="27" borderId="0" xfId="45" applyFont="1" applyFill="1" applyAlignment="1"/>
    <xf numFmtId="0" fontId="53" fillId="27" borderId="29" xfId="45" applyFont="1" applyFill="1" applyBorder="1" applyAlignment="1"/>
    <xf numFmtId="0" fontId="29" fillId="27" borderId="0" xfId="45" applyFont="1" applyFill="1" applyAlignment="1"/>
    <xf numFmtId="0" fontId="32" fillId="27" borderId="0" xfId="45" applyNumberFormat="1" applyFont="1" applyFill="1" applyBorder="1" applyAlignment="1">
      <alignment horizontal="center" vertical="center" shrinkToFit="1"/>
    </xf>
    <xf numFmtId="0" fontId="36" fillId="24" borderId="35" xfId="45" applyFont="1" applyFill="1" applyBorder="1" applyAlignment="1">
      <alignment horizontal="center" shrinkToFit="1"/>
    </xf>
    <xf numFmtId="0" fontId="36" fillId="24" borderId="34" xfId="45" applyFont="1" applyFill="1" applyBorder="1" applyAlignment="1">
      <alignment horizontal="center" shrinkToFit="1"/>
    </xf>
    <xf numFmtId="0" fontId="36" fillId="24" borderId="33" xfId="45" applyFont="1" applyFill="1" applyBorder="1" applyAlignment="1">
      <alignment horizontal="center" shrinkToFit="1"/>
    </xf>
    <xf numFmtId="0" fontId="32" fillId="25" borderId="102" xfId="45" applyFont="1" applyFill="1" applyBorder="1" applyAlignment="1">
      <alignment horizontal="right" vertical="center" shrinkToFit="1"/>
    </xf>
    <xf numFmtId="177" fontId="32" fillId="24" borderId="100" xfId="45" applyNumberFormat="1" applyFont="1" applyFill="1" applyBorder="1" applyAlignment="1">
      <alignment horizontal="left" vertical="center" shrinkToFit="1"/>
    </xf>
    <xf numFmtId="0" fontId="32" fillId="25" borderId="100" xfId="45" applyFont="1" applyFill="1" applyBorder="1" applyAlignment="1">
      <alignment horizontal="center" vertical="center" shrinkToFit="1"/>
    </xf>
    <xf numFmtId="0" fontId="32" fillId="25" borderId="100" xfId="45" applyFont="1" applyFill="1" applyBorder="1" applyAlignment="1">
      <alignment horizontal="left" vertical="center" shrinkToFit="1"/>
    </xf>
    <xf numFmtId="0" fontId="32" fillId="25" borderId="107" xfId="45" applyFont="1" applyFill="1" applyBorder="1" applyAlignment="1">
      <alignment horizontal="right" vertical="center" shrinkToFit="1"/>
    </xf>
    <xf numFmtId="177" fontId="32" fillId="24" borderId="105" xfId="45" applyNumberFormat="1" applyFont="1" applyFill="1" applyBorder="1" applyAlignment="1">
      <alignment horizontal="left" vertical="center" shrinkToFit="1"/>
    </xf>
    <xf numFmtId="0" fontId="32" fillId="25" borderId="105" xfId="45" quotePrefix="1" applyNumberFormat="1" applyFont="1" applyFill="1" applyBorder="1" applyAlignment="1">
      <alignment horizontal="left" vertical="center" shrinkToFit="1"/>
    </xf>
    <xf numFmtId="0" fontId="32" fillId="25" borderId="105" xfId="45" applyFont="1" applyFill="1" applyBorder="1" applyAlignment="1">
      <alignment horizontal="left" vertical="center" shrinkToFit="1"/>
    </xf>
    <xf numFmtId="0" fontId="32" fillId="25" borderId="112" xfId="45" applyFont="1" applyFill="1" applyBorder="1" applyAlignment="1">
      <alignment horizontal="center" vertical="center" shrinkToFit="1"/>
    </xf>
    <xf numFmtId="177" fontId="32" fillId="24" borderId="110" xfId="45" applyNumberFormat="1" applyFont="1" applyFill="1" applyBorder="1" applyAlignment="1">
      <alignment horizontal="left" vertical="center" shrinkToFit="1"/>
    </xf>
    <xf numFmtId="0" fontId="32" fillId="25" borderId="110" xfId="45" applyFont="1" applyFill="1" applyBorder="1" applyAlignment="1">
      <alignment horizontal="left" vertical="center" shrinkToFit="1"/>
    </xf>
    <xf numFmtId="0" fontId="32" fillId="25" borderId="112" xfId="45" applyFont="1" applyFill="1" applyBorder="1" applyAlignment="1">
      <alignment horizontal="right" vertical="center" shrinkToFit="1"/>
    </xf>
    <xf numFmtId="0" fontId="31" fillId="0" borderId="0" xfId="45" applyFont="1" applyFill="1" applyBorder="1" applyAlignment="1">
      <alignment horizontal="center" vertical="center" shrinkToFit="1"/>
    </xf>
    <xf numFmtId="0" fontId="31" fillId="0" borderId="0" xfId="45" applyFont="1" applyFill="1" applyBorder="1" applyAlignment="1">
      <alignment horizontal="center" vertical="center"/>
    </xf>
    <xf numFmtId="0" fontId="32" fillId="0" borderId="0" xfId="45" applyFont="1" applyFill="1" applyBorder="1" applyAlignment="1">
      <alignment horizontal="center" shrinkToFit="1"/>
    </xf>
    <xf numFmtId="0" fontId="27" fillId="27" borderId="114" xfId="45" applyFont="1" applyFill="1" applyBorder="1" applyAlignment="1">
      <alignment vertical="center" shrinkToFit="1"/>
    </xf>
    <xf numFmtId="0" fontId="27" fillId="27" borderId="115" xfId="45" applyFont="1" applyFill="1" applyBorder="1" applyAlignment="1">
      <alignment vertical="center" shrinkToFit="1"/>
    </xf>
    <xf numFmtId="0" fontId="27" fillId="27" borderId="116" xfId="45" applyFont="1" applyFill="1" applyBorder="1" applyAlignment="1">
      <alignment vertical="center" shrinkToFit="1"/>
    </xf>
    <xf numFmtId="0" fontId="27" fillId="27" borderId="117" xfId="45" applyFont="1" applyFill="1" applyBorder="1" applyAlignment="1">
      <alignment vertical="center" shrinkToFit="1"/>
    </xf>
    <xf numFmtId="0" fontId="27" fillId="27" borderId="118" xfId="45" applyFont="1" applyFill="1" applyBorder="1" applyAlignment="1">
      <alignment vertical="center" shrinkToFit="1"/>
    </xf>
    <xf numFmtId="0" fontId="31" fillId="27" borderId="0" xfId="45" applyFont="1" applyFill="1" applyBorder="1" applyAlignment="1">
      <alignment horizontal="center" vertical="center"/>
    </xf>
    <xf numFmtId="0" fontId="39" fillId="27" borderId="0" xfId="49" applyFont="1" applyFill="1" applyBorder="1" applyAlignment="1">
      <alignment horizontal="right" vertical="center"/>
    </xf>
    <xf numFmtId="0" fontId="39" fillId="27" borderId="0" xfId="49" applyFont="1" applyFill="1" applyBorder="1" applyAlignment="1">
      <alignment horizontal="right" vertical="center" shrinkToFit="1"/>
    </xf>
    <xf numFmtId="0" fontId="27" fillId="27" borderId="120" xfId="45" applyFont="1" applyFill="1" applyBorder="1" applyAlignment="1">
      <alignment vertical="center" shrinkToFit="1"/>
    </xf>
    <xf numFmtId="0" fontId="27" fillId="27" borderId="21" xfId="45" applyFont="1" applyFill="1" applyBorder="1" applyAlignment="1">
      <alignment vertical="center" shrinkToFit="1"/>
    </xf>
    <xf numFmtId="0" fontId="27" fillId="27" borderId="121" xfId="45" applyFont="1" applyFill="1" applyBorder="1" applyAlignment="1">
      <alignment vertical="center" shrinkToFit="1"/>
    </xf>
    <xf numFmtId="0" fontId="27" fillId="27" borderId="119" xfId="45" applyFont="1" applyFill="1" applyBorder="1" applyAlignment="1">
      <alignment vertical="center" shrinkToFit="1"/>
    </xf>
    <xf numFmtId="0" fontId="29" fillId="27" borderId="84" xfId="45" applyFont="1" applyFill="1" applyBorder="1" applyAlignment="1">
      <alignment horizontal="center" vertical="center" shrinkToFit="1"/>
    </xf>
    <xf numFmtId="0" fontId="29" fillId="27" borderId="85" xfId="45" applyFont="1" applyFill="1" applyBorder="1" applyAlignment="1">
      <alignment horizontal="center" vertical="center" shrinkToFit="1"/>
    </xf>
    <xf numFmtId="176" fontId="29" fillId="27" borderId="85" xfId="45" applyNumberFormat="1" applyFont="1" applyFill="1" applyBorder="1" applyAlignment="1">
      <alignment horizontal="center" vertical="center" shrinkToFit="1"/>
    </xf>
    <xf numFmtId="0" fontId="29" fillId="27" borderId="86" xfId="45" applyFont="1" applyFill="1" applyBorder="1" applyAlignment="1">
      <alignment horizontal="center" vertical="center" shrinkToFit="1"/>
    </xf>
    <xf numFmtId="178" fontId="30" fillId="27" borderId="87" xfId="45" applyNumberFormat="1" applyFont="1" applyFill="1" applyBorder="1" applyAlignment="1">
      <alignment horizontal="center" vertical="center"/>
    </xf>
    <xf numFmtId="178" fontId="30" fillId="27" borderId="88" xfId="45" applyNumberFormat="1" applyFont="1" applyFill="1" applyBorder="1" applyAlignment="1">
      <alignment horizontal="center" vertical="center"/>
    </xf>
    <xf numFmtId="178" fontId="30" fillId="27" borderId="89" xfId="45" applyNumberFormat="1" applyFont="1" applyFill="1" applyBorder="1" applyAlignment="1">
      <alignment horizontal="center" vertical="center"/>
    </xf>
    <xf numFmtId="178" fontId="30" fillId="27" borderId="93" xfId="45" applyNumberFormat="1" applyFont="1" applyFill="1" applyBorder="1" applyAlignment="1">
      <alignment horizontal="center" vertical="center"/>
    </xf>
    <xf numFmtId="178" fontId="30" fillId="27" borderId="94" xfId="45" applyNumberFormat="1" applyFont="1" applyFill="1" applyBorder="1" applyAlignment="1">
      <alignment horizontal="center" vertical="center"/>
    </xf>
    <xf numFmtId="178" fontId="30" fillId="27" borderId="95" xfId="45" applyNumberFormat="1" applyFont="1" applyFill="1" applyBorder="1" applyAlignment="1">
      <alignment horizontal="center" vertical="center"/>
    </xf>
    <xf numFmtId="0" fontId="29" fillId="27" borderId="90" xfId="45" applyFont="1" applyFill="1" applyBorder="1" applyAlignment="1">
      <alignment horizontal="center" vertical="center" shrinkToFit="1"/>
    </xf>
    <xf numFmtId="0" fontId="29" fillId="27" borderId="91" xfId="45" applyFont="1" applyFill="1" applyBorder="1" applyAlignment="1">
      <alignment horizontal="center" vertical="center" shrinkToFit="1"/>
    </xf>
    <xf numFmtId="176" fontId="29" fillId="27" borderId="91" xfId="45" applyNumberFormat="1" applyFont="1" applyFill="1" applyBorder="1" applyAlignment="1">
      <alignment horizontal="center" vertical="center" shrinkToFit="1"/>
    </xf>
    <xf numFmtId="0" fontId="29" fillId="27" borderId="92" xfId="45" applyFont="1" applyFill="1" applyBorder="1" applyAlignment="1">
      <alignment horizontal="center" vertical="center" shrinkToFit="1"/>
    </xf>
    <xf numFmtId="0" fontId="29" fillId="27" borderId="23" xfId="45" applyFont="1" applyFill="1" applyBorder="1" applyAlignment="1">
      <alignment horizontal="center" vertical="center" shrinkToFit="1"/>
    </xf>
    <xf numFmtId="0" fontId="29" fillId="27" borderId="22" xfId="45" applyFont="1" applyFill="1" applyBorder="1" applyAlignment="1">
      <alignment horizontal="center" vertical="center" shrinkToFit="1"/>
    </xf>
    <xf numFmtId="0" fontId="47" fillId="27" borderId="0" xfId="45" applyFont="1" applyFill="1" applyAlignment="1">
      <alignment horizontal="left" vertical="center"/>
    </xf>
    <xf numFmtId="0" fontId="47" fillId="27" borderId="80" xfId="45" applyFont="1" applyFill="1" applyBorder="1" applyAlignment="1">
      <alignment horizontal="left" vertical="center"/>
    </xf>
    <xf numFmtId="0" fontId="29" fillId="27" borderId="72" xfId="45" applyFont="1" applyFill="1" applyBorder="1" applyAlignment="1">
      <alignment horizontal="center" vertical="center" shrinkToFit="1"/>
    </xf>
    <xf numFmtId="0" fontId="29" fillId="27" borderId="73" xfId="45" applyFont="1" applyFill="1" applyBorder="1" applyAlignment="1">
      <alignment horizontal="center" vertical="center" shrinkToFit="1"/>
    </xf>
    <xf numFmtId="0" fontId="29" fillId="27" borderId="74" xfId="45" applyFont="1" applyFill="1" applyBorder="1" applyAlignment="1">
      <alignment horizontal="center" vertical="center" shrinkToFit="1"/>
    </xf>
    <xf numFmtId="178" fontId="30" fillId="27" borderId="75" xfId="45" applyNumberFormat="1" applyFont="1" applyFill="1" applyBorder="1" applyAlignment="1">
      <alignment horizontal="center" vertical="center"/>
    </xf>
    <xf numFmtId="178" fontId="30" fillId="27" borderId="22" xfId="45" applyNumberFormat="1" applyFont="1" applyFill="1" applyBorder="1" applyAlignment="1">
      <alignment horizontal="center" vertical="center"/>
    </xf>
    <xf numFmtId="178" fontId="30" fillId="27" borderId="42" xfId="45" applyNumberFormat="1" applyFont="1" applyFill="1" applyBorder="1" applyAlignment="1">
      <alignment horizontal="center" vertical="center"/>
    </xf>
    <xf numFmtId="178" fontId="30" fillId="27" borderId="44" xfId="45" applyNumberFormat="1" applyFont="1" applyFill="1" applyBorder="1" applyAlignment="1">
      <alignment horizontal="center" vertical="center"/>
    </xf>
    <xf numFmtId="178" fontId="30" fillId="27" borderId="0" xfId="45" applyNumberFormat="1" applyFont="1" applyFill="1" applyBorder="1" applyAlignment="1">
      <alignment horizontal="center" vertical="center"/>
    </xf>
    <xf numFmtId="178" fontId="30" fillId="27" borderId="41" xfId="45" applyNumberFormat="1" applyFont="1" applyFill="1" applyBorder="1" applyAlignment="1">
      <alignment horizontal="center" vertical="center"/>
    </xf>
    <xf numFmtId="176" fontId="29" fillId="27" borderId="22" xfId="45" applyNumberFormat="1" applyFont="1" applyFill="1" applyBorder="1" applyAlignment="1">
      <alignment horizontal="center" vertical="center" shrinkToFit="1"/>
    </xf>
    <xf numFmtId="0" fontId="29" fillId="27" borderId="42" xfId="45" applyFont="1" applyFill="1" applyBorder="1" applyAlignment="1">
      <alignment horizontal="center" vertical="center" shrinkToFit="1"/>
    </xf>
    <xf numFmtId="0" fontId="29" fillId="27" borderId="65" xfId="45" applyFont="1" applyFill="1" applyBorder="1" applyAlignment="1">
      <alignment horizontal="center" vertical="center" shrinkToFit="1"/>
    </xf>
    <xf numFmtId="0" fontId="29" fillId="27" borderId="39" xfId="45" applyFont="1" applyFill="1" applyBorder="1" applyAlignment="1">
      <alignment horizontal="center" vertical="center" shrinkToFit="1"/>
    </xf>
    <xf numFmtId="38" fontId="29" fillId="27" borderId="39" xfId="45" applyNumberFormat="1" applyFont="1" applyFill="1" applyBorder="1" applyAlignment="1">
      <alignment horizontal="center" vertical="center" shrinkToFit="1"/>
    </xf>
    <xf numFmtId="0" fontId="29" fillId="27" borderId="66" xfId="45" applyFont="1" applyFill="1" applyBorder="1" applyAlignment="1">
      <alignment horizontal="center" vertical="center" shrinkToFit="1"/>
    </xf>
    <xf numFmtId="0" fontId="53" fillId="27" borderId="22" xfId="45" applyFont="1" applyFill="1" applyBorder="1" applyAlignment="1">
      <alignment horizontal="left"/>
    </xf>
    <xf numFmtId="0" fontId="54" fillId="27" borderId="0" xfId="45" applyFont="1" applyFill="1" applyAlignment="1">
      <alignment horizontal="center"/>
    </xf>
    <xf numFmtId="0" fontId="54" fillId="27" borderId="80" xfId="45" applyFont="1" applyFill="1" applyBorder="1" applyAlignment="1">
      <alignment horizontal="center"/>
    </xf>
    <xf numFmtId="178" fontId="30" fillId="27" borderId="76" xfId="45" applyNumberFormat="1" applyFont="1" applyFill="1" applyBorder="1" applyAlignment="1">
      <alignment horizontal="center" vertical="center"/>
    </xf>
    <xf numFmtId="178" fontId="30" fillId="27" borderId="29" xfId="45" applyNumberFormat="1" applyFont="1" applyFill="1" applyBorder="1" applyAlignment="1">
      <alignment horizontal="center" vertical="center"/>
    </xf>
    <xf numFmtId="178" fontId="30" fillId="27" borderId="40" xfId="45" applyNumberFormat="1" applyFont="1" applyFill="1" applyBorder="1" applyAlignment="1">
      <alignment horizontal="center" vertical="center"/>
    </xf>
    <xf numFmtId="0" fontId="29" fillId="27" borderId="67" xfId="45" applyFont="1" applyFill="1" applyBorder="1" applyAlignment="1">
      <alignment horizontal="center" vertical="center" shrinkToFit="1"/>
    </xf>
    <xf numFmtId="0" fontId="29" fillId="27" borderId="38" xfId="45" applyFont="1" applyFill="1" applyBorder="1" applyAlignment="1">
      <alignment horizontal="center" vertical="center" shrinkToFit="1"/>
    </xf>
    <xf numFmtId="38" fontId="29" fillId="27" borderId="38" xfId="45" applyNumberFormat="1" applyFont="1" applyFill="1" applyBorder="1" applyAlignment="1">
      <alignment horizontal="center" vertical="center" shrinkToFit="1"/>
    </xf>
    <xf numFmtId="38" fontId="29" fillId="27" borderId="68" xfId="45" applyNumberFormat="1" applyFont="1" applyFill="1" applyBorder="1" applyAlignment="1">
      <alignment horizontal="center" vertical="center" shrinkToFit="1"/>
    </xf>
    <xf numFmtId="0" fontId="29" fillId="27" borderId="77" xfId="45" applyFont="1" applyFill="1" applyBorder="1" applyAlignment="1">
      <alignment horizontal="center" vertical="center" shrinkToFit="1"/>
    </xf>
    <xf numFmtId="0" fontId="29" fillId="27" borderId="78" xfId="45" applyFont="1" applyFill="1" applyBorder="1" applyAlignment="1">
      <alignment horizontal="center" vertical="center" shrinkToFit="1"/>
    </xf>
    <xf numFmtId="176" fontId="29" fillId="27" borderId="78" xfId="45" applyNumberFormat="1" applyFont="1" applyFill="1" applyBorder="1" applyAlignment="1">
      <alignment horizontal="center" vertical="center" shrinkToFit="1"/>
    </xf>
    <xf numFmtId="0" fontId="29" fillId="27" borderId="79" xfId="45" applyFont="1" applyFill="1" applyBorder="1" applyAlignment="1">
      <alignment horizontal="center" vertical="center" shrinkToFit="1"/>
    </xf>
    <xf numFmtId="38" fontId="29" fillId="27" borderId="66" xfId="45" applyNumberFormat="1" applyFont="1" applyFill="1" applyBorder="1" applyAlignment="1">
      <alignment horizontal="center" vertical="center" shrinkToFit="1"/>
    </xf>
    <xf numFmtId="0" fontId="39" fillId="27" borderId="45" xfId="45" applyFont="1" applyFill="1" applyBorder="1" applyAlignment="1">
      <alignment horizontal="left" vertical="center" shrinkToFit="1"/>
    </xf>
    <xf numFmtId="0" fontId="39" fillId="27" borderId="47" xfId="45" applyFont="1" applyFill="1" applyBorder="1" applyAlignment="1">
      <alignment horizontal="left" vertical="center" shrinkToFit="1"/>
    </xf>
    <xf numFmtId="0" fontId="39" fillId="27" borderId="15" xfId="45" applyFont="1" applyFill="1" applyBorder="1" applyAlignment="1">
      <alignment horizontal="left" vertical="center" shrinkToFit="1"/>
    </xf>
    <xf numFmtId="0" fontId="39" fillId="27" borderId="13" xfId="45" applyFont="1" applyFill="1" applyBorder="1" applyAlignment="1">
      <alignment horizontal="left" vertical="center" shrinkToFit="1"/>
    </xf>
    <xf numFmtId="0" fontId="31" fillId="27" borderId="45" xfId="45" applyFont="1" applyFill="1" applyBorder="1" applyAlignment="1">
      <alignment horizontal="center" vertical="center" shrinkToFit="1"/>
    </xf>
    <xf numFmtId="0" fontId="31" fillId="27" borderId="32" xfId="45" applyFont="1" applyFill="1" applyBorder="1" applyAlignment="1">
      <alignment horizontal="center" vertical="center" shrinkToFit="1"/>
    </xf>
    <xf numFmtId="0" fontId="31" fillId="27" borderId="46" xfId="45" applyFont="1" applyFill="1" applyBorder="1" applyAlignment="1">
      <alignment horizontal="center" vertical="center" shrinkToFit="1"/>
    </xf>
    <xf numFmtId="0" fontId="31" fillId="27" borderId="36" xfId="45" applyFont="1" applyFill="1" applyBorder="1" applyAlignment="1">
      <alignment horizontal="center" vertical="center" shrinkToFit="1"/>
    </xf>
    <xf numFmtId="0" fontId="31" fillId="27" borderId="47" xfId="45" applyFont="1" applyFill="1" applyBorder="1" applyAlignment="1">
      <alignment horizontal="center" vertical="center" shrinkToFit="1"/>
    </xf>
    <xf numFmtId="0" fontId="31" fillId="27" borderId="45" xfId="45" applyFont="1" applyFill="1" applyBorder="1" applyAlignment="1">
      <alignment horizontal="center" vertical="center"/>
    </xf>
    <xf numFmtId="0" fontId="31" fillId="27" borderId="32" xfId="45" applyFont="1" applyFill="1" applyBorder="1" applyAlignment="1">
      <alignment horizontal="center" vertical="center"/>
    </xf>
    <xf numFmtId="0" fontId="31" fillId="27" borderId="47" xfId="45" applyFont="1" applyFill="1" applyBorder="1" applyAlignment="1">
      <alignment horizontal="center" vertical="center"/>
    </xf>
    <xf numFmtId="0" fontId="31" fillId="27" borderId="15" xfId="45" applyFont="1" applyFill="1" applyBorder="1" applyAlignment="1">
      <alignment horizontal="center" vertical="center" shrinkToFit="1"/>
    </xf>
    <xf numFmtId="0" fontId="31" fillId="27" borderId="14" xfId="45" applyFont="1" applyFill="1" applyBorder="1" applyAlignment="1">
      <alignment horizontal="center" vertical="center" shrinkToFit="1"/>
    </xf>
    <xf numFmtId="0" fontId="31" fillId="27" borderId="43" xfId="45" applyFont="1" applyFill="1" applyBorder="1" applyAlignment="1">
      <alignment horizontal="center" vertical="center" shrinkToFit="1"/>
    </xf>
    <xf numFmtId="0" fontId="31" fillId="27" borderId="18" xfId="45" applyFont="1" applyFill="1" applyBorder="1" applyAlignment="1">
      <alignment horizontal="center" vertical="center" shrinkToFit="1"/>
    </xf>
    <xf numFmtId="0" fontId="31" fillId="27" borderId="13" xfId="45" applyFont="1" applyFill="1" applyBorder="1" applyAlignment="1">
      <alignment horizontal="center" vertical="center" shrinkToFit="1"/>
    </xf>
    <xf numFmtId="0" fontId="32" fillId="24" borderId="42" xfId="45" applyFont="1" applyFill="1" applyBorder="1" applyAlignment="1">
      <alignment horizontal="right" vertical="center" shrinkToFit="1"/>
    </xf>
    <xf numFmtId="0" fontId="32" fillId="27" borderId="41" xfId="45" applyFont="1" applyFill="1" applyBorder="1" applyAlignment="1">
      <alignment horizontal="right" vertical="center" shrinkToFit="1"/>
    </xf>
    <xf numFmtId="0" fontId="32" fillId="27" borderId="40" xfId="45" applyFont="1" applyFill="1" applyBorder="1" applyAlignment="1">
      <alignment horizontal="right" vertical="center" shrinkToFit="1"/>
    </xf>
    <xf numFmtId="0" fontId="32" fillId="24" borderId="48" xfId="45" applyFont="1" applyFill="1" applyBorder="1" applyAlignment="1">
      <alignment horizontal="right" vertical="center" shrinkToFit="1"/>
    </xf>
    <xf numFmtId="0" fontId="32" fillId="24" borderId="49" xfId="45" applyFont="1" applyFill="1" applyBorder="1" applyAlignment="1">
      <alignment horizontal="right" vertical="center" shrinkToFit="1"/>
    </xf>
    <xf numFmtId="0" fontId="32" fillId="24" borderId="50" xfId="45" applyFont="1" applyFill="1" applyBorder="1" applyAlignment="1">
      <alignment horizontal="right" vertical="center" shrinkToFit="1"/>
    </xf>
    <xf numFmtId="0" fontId="32" fillId="24" borderId="51" xfId="45" applyFont="1" applyFill="1" applyBorder="1" applyAlignment="1">
      <alignment horizontal="right" vertical="center" shrinkToFit="1"/>
    </xf>
    <xf numFmtId="0" fontId="32" fillId="24" borderId="52" xfId="45" applyFont="1" applyFill="1" applyBorder="1" applyAlignment="1">
      <alignment horizontal="right" vertical="center" shrinkToFit="1"/>
    </xf>
    <xf numFmtId="0" fontId="32" fillId="24" borderId="53" xfId="45" applyFont="1" applyFill="1" applyBorder="1" applyAlignment="1">
      <alignment horizontal="right" vertical="center" shrinkToFit="1"/>
    </xf>
    <xf numFmtId="0" fontId="32" fillId="24" borderId="54" xfId="45" applyFont="1" applyFill="1" applyBorder="1" applyAlignment="1">
      <alignment horizontal="right" vertical="center" shrinkToFit="1"/>
    </xf>
    <xf numFmtId="0" fontId="32" fillId="24" borderId="55" xfId="45" applyFont="1" applyFill="1" applyBorder="1" applyAlignment="1">
      <alignment horizontal="right" vertical="center" shrinkToFit="1"/>
    </xf>
    <xf numFmtId="0" fontId="32" fillId="24" borderId="56" xfId="45" applyFont="1" applyFill="1" applyBorder="1" applyAlignment="1">
      <alignment horizontal="right" vertical="center" shrinkToFit="1"/>
    </xf>
    <xf numFmtId="178" fontId="39" fillId="27" borderId="24" xfId="45" applyNumberFormat="1" applyFont="1" applyFill="1" applyBorder="1" applyAlignment="1">
      <alignment horizontal="center" vertical="center" shrinkToFit="1"/>
    </xf>
    <xf numFmtId="178" fontId="39" fillId="27" borderId="22" xfId="45" applyNumberFormat="1" applyFont="1" applyFill="1" applyBorder="1" applyAlignment="1">
      <alignment horizontal="center" vertical="center" shrinkToFit="1"/>
    </xf>
    <xf numFmtId="178" fontId="39" fillId="27" borderId="25" xfId="45" applyNumberFormat="1" applyFont="1" applyFill="1" applyBorder="1" applyAlignment="1">
      <alignment horizontal="center" vertical="center" shrinkToFit="1"/>
    </xf>
    <xf numFmtId="178" fontId="39" fillId="27" borderId="17" xfId="45" applyNumberFormat="1" applyFont="1" applyFill="1" applyBorder="1" applyAlignment="1">
      <alignment horizontal="center" vertical="center" shrinkToFit="1"/>
    </xf>
    <xf numFmtId="178" fontId="39" fillId="27" borderId="0" xfId="45" applyNumberFormat="1" applyFont="1" applyFill="1" applyBorder="1" applyAlignment="1">
      <alignment horizontal="center" vertical="center" shrinkToFit="1"/>
    </xf>
    <xf numFmtId="178" fontId="39" fillId="27" borderId="16" xfId="45" applyNumberFormat="1" applyFont="1" applyFill="1" applyBorder="1" applyAlignment="1">
      <alignment horizontal="center" vertical="center" shrinkToFit="1"/>
    </xf>
    <xf numFmtId="0" fontId="31" fillId="27" borderId="17" xfId="45" applyFont="1" applyFill="1" applyBorder="1" applyAlignment="1">
      <alignment horizontal="center" vertical="center"/>
    </xf>
    <xf numFmtId="0" fontId="31" fillId="27" borderId="0" xfId="45" applyFont="1" applyFill="1" applyBorder="1" applyAlignment="1">
      <alignment horizontal="center" vertical="center"/>
    </xf>
    <xf numFmtId="0" fontId="31" fillId="27" borderId="16" xfId="45" applyFont="1" applyFill="1" applyBorder="1" applyAlignment="1">
      <alignment horizontal="center" vertical="center"/>
    </xf>
    <xf numFmtId="0" fontId="32" fillId="24" borderId="60" xfId="45" applyFont="1" applyFill="1" applyBorder="1" applyAlignment="1">
      <alignment horizontal="right" vertical="center" shrinkToFit="1"/>
    </xf>
    <xf numFmtId="0" fontId="32" fillId="24" borderId="61" xfId="45" applyFont="1" applyFill="1" applyBorder="1" applyAlignment="1">
      <alignment horizontal="right" vertical="center" shrinkToFit="1"/>
    </xf>
    <xf numFmtId="0" fontId="32" fillId="24" borderId="62" xfId="45" applyFont="1" applyFill="1" applyBorder="1" applyAlignment="1">
      <alignment horizontal="right" vertical="center" shrinkToFit="1"/>
    </xf>
    <xf numFmtId="0" fontId="32" fillId="24" borderId="63" xfId="45" applyFont="1" applyFill="1" applyBorder="1" applyAlignment="1">
      <alignment horizontal="right" vertical="center" shrinkToFit="1"/>
    </xf>
    <xf numFmtId="0" fontId="32" fillId="24" borderId="64" xfId="45" applyFont="1" applyFill="1" applyBorder="1" applyAlignment="1">
      <alignment horizontal="right" vertical="center" shrinkToFit="1"/>
    </xf>
    <xf numFmtId="178" fontId="39" fillId="27" borderId="45" xfId="45" applyNumberFormat="1" applyFont="1" applyFill="1" applyBorder="1" applyAlignment="1">
      <alignment horizontal="center" vertical="center" shrinkToFit="1"/>
    </xf>
    <xf numFmtId="178" fontId="39" fillId="27" borderId="32" xfId="45" applyNumberFormat="1" applyFont="1" applyFill="1" applyBorder="1" applyAlignment="1">
      <alignment horizontal="center" vertical="center" shrinkToFit="1"/>
    </xf>
    <xf numFmtId="178" fontId="39" fillId="27" borderId="47" xfId="45" applyNumberFormat="1" applyFont="1" applyFill="1" applyBorder="1" applyAlignment="1">
      <alignment horizontal="center" vertical="center" shrinkToFit="1"/>
    </xf>
    <xf numFmtId="0" fontId="32" fillId="24" borderId="46" xfId="45" applyNumberFormat="1" applyFont="1" applyFill="1" applyBorder="1" applyAlignment="1">
      <alignment horizontal="center" vertical="center" shrinkToFit="1"/>
    </xf>
    <xf numFmtId="0" fontId="32" fillId="24" borderId="41" xfId="45" applyNumberFormat="1" applyFont="1" applyFill="1" applyBorder="1" applyAlignment="1">
      <alignment horizontal="center" vertical="center" shrinkToFit="1"/>
    </xf>
    <xf numFmtId="0" fontId="32" fillId="24" borderId="40" xfId="45" applyNumberFormat="1" applyFont="1" applyFill="1" applyBorder="1" applyAlignment="1">
      <alignment horizontal="center" vertical="center" shrinkToFit="1"/>
    </xf>
    <xf numFmtId="0" fontId="32" fillId="24" borderId="47" xfId="45" applyNumberFormat="1" applyFont="1" applyFill="1" applyBorder="1" applyAlignment="1">
      <alignment horizontal="center" vertical="center" shrinkToFit="1"/>
    </xf>
    <xf numFmtId="0" fontId="32" fillId="24" borderId="16" xfId="45" applyNumberFormat="1" applyFont="1" applyFill="1" applyBorder="1" applyAlignment="1">
      <alignment horizontal="center" vertical="center" shrinkToFit="1"/>
    </xf>
    <xf numFmtId="0" fontId="32" fillId="24" borderId="43" xfId="45" applyFont="1" applyFill="1" applyBorder="1" applyAlignment="1">
      <alignment horizontal="right" vertical="center" shrinkToFit="1"/>
    </xf>
    <xf numFmtId="0" fontId="32" fillId="24" borderId="69" xfId="45" applyFont="1" applyFill="1" applyBorder="1" applyAlignment="1">
      <alignment horizontal="right" vertical="center" shrinkToFit="1"/>
    </xf>
    <xf numFmtId="0" fontId="32" fillId="24" borderId="70" xfId="45" applyFont="1" applyFill="1" applyBorder="1" applyAlignment="1">
      <alignment horizontal="right" vertical="center" shrinkToFit="1"/>
    </xf>
    <xf numFmtId="0" fontId="32" fillId="24" borderId="57" xfId="45" applyFont="1" applyFill="1" applyBorder="1" applyAlignment="1">
      <alignment horizontal="right" vertical="center" shrinkToFit="1"/>
    </xf>
    <xf numFmtId="0" fontId="32" fillId="24" borderId="58" xfId="45" applyFont="1" applyFill="1" applyBorder="1" applyAlignment="1">
      <alignment horizontal="right" vertical="center" shrinkToFit="1"/>
    </xf>
    <xf numFmtId="0" fontId="32" fillId="24" borderId="71" xfId="45" applyFont="1" applyFill="1" applyBorder="1" applyAlignment="1">
      <alignment horizontal="right" vertical="center" shrinkToFit="1"/>
    </xf>
    <xf numFmtId="0" fontId="44" fillId="27" borderId="45" xfId="45" applyFont="1" applyFill="1" applyBorder="1" applyAlignment="1">
      <alignment horizontal="left" vertical="center" shrinkToFit="1"/>
    </xf>
    <xf numFmtId="0" fontId="44" fillId="27" borderId="47" xfId="45" applyFont="1" applyFill="1" applyBorder="1" applyAlignment="1">
      <alignment horizontal="left" vertical="center" shrinkToFit="1"/>
    </xf>
    <xf numFmtId="0" fontId="44" fillId="27" borderId="15" xfId="45" applyFont="1" applyFill="1" applyBorder="1" applyAlignment="1">
      <alignment horizontal="left" vertical="center" shrinkToFit="1"/>
    </xf>
    <xf numFmtId="0" fontId="44" fillId="27" borderId="13" xfId="45" applyFont="1" applyFill="1" applyBorder="1" applyAlignment="1">
      <alignment horizontal="left" vertical="center" shrinkToFit="1"/>
    </xf>
    <xf numFmtId="0" fontId="40" fillId="27" borderId="21" xfId="0" applyFont="1" applyFill="1" applyBorder="1" applyAlignment="1">
      <alignment horizontal="left" vertical="center"/>
    </xf>
    <xf numFmtId="0" fontId="40" fillId="27" borderId="0" xfId="0" applyFont="1" applyFill="1" applyBorder="1" applyAlignment="1">
      <alignment horizontal="left" vertical="center"/>
    </xf>
    <xf numFmtId="0" fontId="54" fillId="27" borderId="0" xfId="45" applyFont="1" applyFill="1" applyBorder="1" applyAlignment="1">
      <alignment horizontal="center"/>
    </xf>
    <xf numFmtId="178" fontId="39" fillId="24" borderId="24" xfId="45" applyNumberFormat="1" applyFont="1" applyFill="1" applyBorder="1" applyAlignment="1">
      <alignment horizontal="center" vertical="center" shrinkToFit="1"/>
    </xf>
    <xf numFmtId="178" fontId="39" fillId="24" borderId="22" xfId="45" applyNumberFormat="1" applyFont="1" applyFill="1" applyBorder="1" applyAlignment="1">
      <alignment horizontal="center" vertical="center" shrinkToFit="1"/>
    </xf>
    <xf numFmtId="178" fontId="39" fillId="24" borderId="25" xfId="45" applyNumberFormat="1" applyFont="1" applyFill="1" applyBorder="1" applyAlignment="1">
      <alignment horizontal="center" vertical="center" shrinkToFit="1"/>
    </xf>
    <xf numFmtId="178" fontId="39" fillId="24" borderId="17" xfId="45" applyNumberFormat="1" applyFont="1" applyFill="1" applyBorder="1" applyAlignment="1">
      <alignment horizontal="center" vertical="center" shrinkToFit="1"/>
    </xf>
    <xf numFmtId="178" fontId="39" fillId="24" borderId="0" xfId="45" applyNumberFormat="1" applyFont="1" applyFill="1" applyBorder="1" applyAlignment="1">
      <alignment horizontal="center" vertical="center" shrinkToFit="1"/>
    </xf>
    <xf numFmtId="178" fontId="39" fillId="24" borderId="16" xfId="45" applyNumberFormat="1" applyFont="1" applyFill="1" applyBorder="1" applyAlignment="1">
      <alignment horizontal="center" vertical="center" shrinkToFit="1"/>
    </xf>
    <xf numFmtId="0" fontId="32" fillId="24" borderId="42" xfId="45" applyNumberFormat="1" applyFont="1" applyFill="1" applyBorder="1" applyAlignment="1">
      <alignment horizontal="center" vertical="center" shrinkToFit="1"/>
    </xf>
    <xf numFmtId="0" fontId="32" fillId="24" borderId="22" xfId="45" applyFont="1" applyFill="1" applyBorder="1" applyAlignment="1">
      <alignment horizontal="right" vertical="center" shrinkToFit="1"/>
    </xf>
    <xf numFmtId="0" fontId="32" fillId="27" borderId="0" xfId="45" applyFont="1" applyFill="1" applyBorder="1" applyAlignment="1">
      <alignment horizontal="right" vertical="center" shrinkToFit="1"/>
    </xf>
    <xf numFmtId="0" fontId="32" fillId="24" borderId="14" xfId="45" applyFont="1" applyFill="1" applyBorder="1" applyAlignment="1">
      <alignment horizontal="right" vertical="center" shrinkToFit="1"/>
    </xf>
    <xf numFmtId="0" fontId="32" fillId="24" borderId="25" xfId="45" applyNumberFormat="1" applyFont="1" applyFill="1" applyBorder="1" applyAlignment="1">
      <alignment horizontal="center" vertical="center" shrinkToFit="1"/>
    </xf>
    <xf numFmtId="0" fontId="32" fillId="27" borderId="37" xfId="45" applyNumberFormat="1" applyFont="1" applyFill="1" applyBorder="1" applyAlignment="1">
      <alignment horizontal="center" vertical="center" shrinkToFit="1"/>
    </xf>
    <xf numFmtId="0" fontId="32" fillId="27" borderId="42" xfId="45" applyFont="1" applyFill="1" applyBorder="1" applyAlignment="1">
      <alignment horizontal="center" vertical="center" shrinkToFit="1"/>
    </xf>
    <xf numFmtId="0" fontId="32" fillId="27" borderId="41" xfId="45" applyFont="1" applyFill="1" applyBorder="1" applyAlignment="1">
      <alignment horizontal="center" vertical="center" shrinkToFit="1"/>
    </xf>
    <xf numFmtId="0" fontId="32" fillId="27" borderId="40" xfId="45" applyFont="1" applyFill="1" applyBorder="1" applyAlignment="1">
      <alignment horizontal="center" vertical="center" shrinkToFit="1"/>
    </xf>
    <xf numFmtId="0" fontId="3" fillId="27" borderId="16" xfId="45" applyFont="1" applyFill="1" applyBorder="1" applyAlignment="1">
      <alignment horizontal="right" vertical="top"/>
    </xf>
    <xf numFmtId="0" fontId="32" fillId="24" borderId="22" xfId="45" applyNumberFormat="1" applyFont="1" applyFill="1" applyBorder="1" applyAlignment="1">
      <alignment horizontal="center" vertical="center" shrinkToFit="1"/>
    </xf>
    <xf numFmtId="0" fontId="32" fillId="27" borderId="0" xfId="45" applyNumberFormat="1" applyFont="1" applyFill="1" applyBorder="1" applyAlignment="1">
      <alignment horizontal="center" vertical="center" shrinkToFit="1"/>
    </xf>
    <xf numFmtId="0" fontId="32" fillId="27" borderId="29" xfId="45" applyNumberFormat="1" applyFont="1" applyFill="1" applyBorder="1" applyAlignment="1">
      <alignment horizontal="center" vertical="center" shrinkToFit="1"/>
    </xf>
    <xf numFmtId="0" fontId="51" fillId="27" borderId="0" xfId="45" applyFont="1" applyFill="1" applyAlignment="1">
      <alignment horizontal="left" vertical="top"/>
    </xf>
    <xf numFmtId="0" fontId="54" fillId="27" borderId="14" xfId="45" applyFont="1" applyFill="1" applyBorder="1" applyAlignment="1">
      <alignment horizontal="center"/>
    </xf>
    <xf numFmtId="0" fontId="32" fillId="24" borderId="59" xfId="45" applyFont="1" applyFill="1" applyBorder="1" applyAlignment="1">
      <alignment horizontal="right" vertical="center" shrinkToFit="1"/>
    </xf>
    <xf numFmtId="0" fontId="47" fillId="27" borderId="0" xfId="45" applyFont="1" applyFill="1" applyAlignment="1">
      <alignment horizontal="left" vertical="top"/>
    </xf>
    <xf numFmtId="0" fontId="47" fillId="27" borderId="41" xfId="45" applyFont="1" applyFill="1" applyBorder="1" applyAlignment="1">
      <alignment horizontal="left" vertical="top"/>
    </xf>
    <xf numFmtId="0" fontId="32" fillId="27" borderId="48" xfId="45" applyFont="1" applyFill="1" applyBorder="1" applyAlignment="1">
      <alignment horizontal="center" vertical="center" shrinkToFit="1"/>
    </xf>
    <xf numFmtId="0" fontId="32" fillId="27" borderId="49" xfId="45" applyFont="1" applyFill="1" applyBorder="1" applyAlignment="1">
      <alignment horizontal="center" vertical="center" shrinkToFit="1"/>
    </xf>
    <xf numFmtId="0" fontId="32" fillId="27" borderId="50" xfId="45" applyFont="1" applyFill="1" applyBorder="1" applyAlignment="1">
      <alignment horizontal="center" vertical="center" shrinkToFit="1"/>
    </xf>
    <xf numFmtId="0" fontId="32" fillId="27" borderId="51" xfId="45" applyFont="1" applyFill="1" applyBorder="1" applyAlignment="1">
      <alignment horizontal="center" vertical="center" shrinkToFit="1"/>
    </xf>
    <xf numFmtId="0" fontId="32" fillId="27" borderId="52" xfId="45" applyFont="1" applyFill="1" applyBorder="1" applyAlignment="1">
      <alignment horizontal="center" vertical="center" shrinkToFit="1"/>
    </xf>
    <xf numFmtId="0" fontId="32" fillId="27" borderId="53" xfId="45" applyFont="1" applyFill="1" applyBorder="1" applyAlignment="1">
      <alignment horizontal="center" vertical="center" shrinkToFit="1"/>
    </xf>
    <xf numFmtId="0" fontId="32" fillId="27" borderId="54" xfId="45" applyFont="1" applyFill="1" applyBorder="1" applyAlignment="1">
      <alignment horizontal="center" vertical="center" shrinkToFit="1"/>
    </xf>
    <xf numFmtId="0" fontId="32" fillId="27" borderId="55" xfId="45" applyFont="1" applyFill="1" applyBorder="1" applyAlignment="1">
      <alignment horizontal="center" vertical="center" shrinkToFit="1"/>
    </xf>
    <xf numFmtId="0" fontId="32" fillId="27" borderId="56" xfId="45" applyFont="1" applyFill="1" applyBorder="1" applyAlignment="1">
      <alignment horizontal="center" vertical="center" shrinkToFit="1"/>
    </xf>
    <xf numFmtId="0" fontId="32" fillId="27" borderId="99" xfId="45" applyFont="1" applyFill="1" applyBorder="1" applyAlignment="1">
      <alignment horizontal="center" vertical="center" shrinkToFit="1"/>
    </xf>
    <xf numFmtId="0" fontId="32" fillId="27" borderId="100" xfId="45" applyFont="1" applyFill="1" applyBorder="1" applyAlignment="1">
      <alignment horizontal="center" vertical="center" shrinkToFit="1"/>
    </xf>
    <xf numFmtId="0" fontId="32" fillId="27" borderId="101" xfId="45" applyFont="1" applyFill="1" applyBorder="1" applyAlignment="1">
      <alignment horizontal="center" vertical="center" shrinkToFit="1"/>
    </xf>
    <xf numFmtId="0" fontId="32" fillId="27" borderId="104" xfId="45" applyFont="1" applyFill="1" applyBorder="1" applyAlignment="1">
      <alignment horizontal="center" vertical="center" shrinkToFit="1"/>
    </xf>
    <xf numFmtId="0" fontId="32" fillId="27" borderId="105" xfId="45" applyFont="1" applyFill="1" applyBorder="1" applyAlignment="1">
      <alignment horizontal="center" vertical="center" shrinkToFit="1"/>
    </xf>
    <xf numFmtId="0" fontId="32" fillId="27" borderId="106" xfId="45" applyFont="1" applyFill="1" applyBorder="1" applyAlignment="1">
      <alignment horizontal="center" vertical="center" shrinkToFit="1"/>
    </xf>
    <xf numFmtId="0" fontId="32" fillId="27" borderId="109" xfId="45" applyFont="1" applyFill="1" applyBorder="1" applyAlignment="1">
      <alignment horizontal="center" vertical="center" shrinkToFit="1"/>
    </xf>
    <xf numFmtId="0" fontId="32" fillId="27" borderId="110" xfId="45" applyFont="1" applyFill="1" applyBorder="1" applyAlignment="1">
      <alignment horizontal="center" vertical="center" shrinkToFit="1"/>
    </xf>
    <xf numFmtId="0" fontId="32" fillId="27" borderId="111" xfId="45" applyFont="1" applyFill="1" applyBorder="1" applyAlignment="1">
      <alignment horizontal="center" vertical="center" shrinkToFit="1"/>
    </xf>
    <xf numFmtId="38" fontId="39" fillId="27" borderId="45" xfId="33" applyFont="1" applyFill="1" applyBorder="1" applyAlignment="1">
      <alignment horizontal="center" vertical="center" shrinkToFit="1"/>
    </xf>
    <xf numFmtId="38" fontId="39" fillId="27" borderId="32" xfId="33" applyFont="1" applyFill="1" applyBorder="1" applyAlignment="1">
      <alignment horizontal="center" vertical="center" shrinkToFit="1"/>
    </xf>
    <xf numFmtId="38" fontId="39" fillId="27" borderId="47" xfId="33" applyFont="1" applyFill="1" applyBorder="1" applyAlignment="1">
      <alignment horizontal="center" vertical="center" shrinkToFit="1"/>
    </xf>
    <xf numFmtId="38" fontId="39" fillId="27" borderId="17" xfId="33" applyFont="1" applyFill="1" applyBorder="1" applyAlignment="1">
      <alignment horizontal="center" vertical="center" shrinkToFit="1"/>
    </xf>
    <xf numFmtId="38" fontId="39" fillId="27" borderId="0" xfId="33" applyFont="1" applyFill="1" applyBorder="1" applyAlignment="1">
      <alignment horizontal="center" vertical="center" shrinkToFit="1"/>
    </xf>
    <xf numFmtId="38" fontId="39" fillId="27" borderId="16" xfId="33" applyFont="1" applyFill="1" applyBorder="1" applyAlignment="1">
      <alignment horizontal="center" vertical="center" shrinkToFit="1"/>
    </xf>
    <xf numFmtId="0" fontId="31" fillId="24" borderId="36" xfId="45" applyNumberFormat="1" applyFont="1" applyFill="1" applyBorder="1" applyAlignment="1">
      <alignment horizontal="center" vertical="center" shrinkToFit="1"/>
    </xf>
    <xf numFmtId="0" fontId="31" fillId="24" borderId="32" xfId="45" applyNumberFormat="1" applyFont="1" applyFill="1" applyBorder="1" applyAlignment="1">
      <alignment horizontal="center" vertical="center" shrinkToFit="1"/>
    </xf>
    <xf numFmtId="0" fontId="31" fillId="24" borderId="46" xfId="45" applyNumberFormat="1" applyFont="1" applyFill="1" applyBorder="1" applyAlignment="1">
      <alignment horizontal="center" vertical="center" shrinkToFit="1"/>
    </xf>
    <xf numFmtId="0" fontId="32" fillId="27" borderId="22" xfId="45" applyFont="1" applyFill="1" applyBorder="1" applyAlignment="1">
      <alignment horizontal="center" vertical="center" shrinkToFit="1"/>
    </xf>
    <xf numFmtId="0" fontId="32" fillId="27" borderId="0" xfId="45" applyFont="1" applyFill="1" applyBorder="1" applyAlignment="1">
      <alignment horizontal="center" vertical="center" shrinkToFit="1"/>
    </xf>
    <xf numFmtId="0" fontId="32" fillId="27" borderId="14" xfId="45" applyFont="1" applyFill="1" applyBorder="1" applyAlignment="1">
      <alignment horizontal="center" vertical="center" shrinkToFit="1"/>
    </xf>
    <xf numFmtId="0" fontId="32" fillId="27" borderId="43" xfId="45" applyFont="1" applyFill="1" applyBorder="1" applyAlignment="1">
      <alignment horizontal="center" vertical="center" shrinkToFit="1"/>
    </xf>
    <xf numFmtId="0" fontId="32" fillId="27" borderId="57" xfId="45" applyFont="1" applyFill="1" applyBorder="1" applyAlignment="1">
      <alignment horizontal="center" vertical="center" shrinkToFit="1"/>
    </xf>
    <xf numFmtId="0" fontId="32" fillId="27" borderId="58" xfId="45" applyFont="1" applyFill="1" applyBorder="1" applyAlignment="1">
      <alignment horizontal="center" vertical="center" shrinkToFit="1"/>
    </xf>
    <xf numFmtId="0" fontId="32" fillId="27" borderId="59" xfId="45" applyFont="1" applyFill="1" applyBorder="1" applyAlignment="1">
      <alignment horizontal="center" vertical="center" shrinkToFit="1"/>
    </xf>
    <xf numFmtId="0" fontId="32" fillId="27" borderId="35" xfId="45" applyFont="1" applyFill="1" applyBorder="1" applyAlignment="1">
      <alignment horizontal="center" shrinkToFit="1"/>
    </xf>
    <xf numFmtId="0" fontId="32" fillId="27" borderId="33" xfId="45" applyFont="1" applyFill="1" applyBorder="1" applyAlignment="1">
      <alignment horizontal="center" shrinkToFit="1"/>
    </xf>
    <xf numFmtId="0" fontId="32" fillId="27" borderId="34" xfId="45" applyFont="1" applyFill="1" applyBorder="1" applyAlignment="1">
      <alignment horizontal="center" shrinkToFit="1"/>
    </xf>
    <xf numFmtId="0" fontId="32" fillId="27" borderId="35" xfId="45" applyFont="1" applyFill="1" applyBorder="1" applyAlignment="1">
      <alignment horizontal="center"/>
    </xf>
    <xf numFmtId="0" fontId="32" fillId="27" borderId="34" xfId="45" applyFont="1" applyFill="1" applyBorder="1" applyAlignment="1">
      <alignment horizontal="center"/>
    </xf>
    <xf numFmtId="0" fontId="32" fillId="27" borderId="33" xfId="45" applyFont="1" applyFill="1" applyBorder="1" applyAlignment="1">
      <alignment horizontal="center"/>
    </xf>
    <xf numFmtId="0" fontId="32" fillId="27" borderId="28" xfId="45" applyFont="1" applyFill="1" applyBorder="1" applyAlignment="1">
      <alignment horizontal="center" shrinkToFit="1"/>
    </xf>
    <xf numFmtId="0" fontId="32" fillId="27" borderId="27" xfId="45" applyFont="1" applyFill="1" applyBorder="1" applyAlignment="1">
      <alignment horizontal="center" shrinkToFit="1"/>
    </xf>
    <xf numFmtId="0" fontId="32" fillId="24" borderId="32" xfId="45" applyNumberFormat="1" applyFont="1" applyFill="1" applyBorder="1" applyAlignment="1">
      <alignment horizontal="center" vertical="center" shrinkToFit="1"/>
    </xf>
    <xf numFmtId="178" fontId="39" fillId="24" borderId="45" xfId="45" applyNumberFormat="1" applyFont="1" applyFill="1" applyBorder="1" applyAlignment="1">
      <alignment horizontal="center" vertical="center" shrinkToFit="1"/>
    </xf>
    <xf numFmtId="178" fontId="39" fillId="24" borderId="32" xfId="45" applyNumberFormat="1" applyFont="1" applyFill="1" applyBorder="1" applyAlignment="1">
      <alignment horizontal="center" vertical="center" shrinkToFit="1"/>
    </xf>
    <xf numFmtId="178" fontId="39" fillId="24" borderId="47" xfId="45" applyNumberFormat="1" applyFont="1" applyFill="1" applyBorder="1" applyAlignment="1">
      <alignment horizontal="center" vertical="center" shrinkToFit="1"/>
    </xf>
    <xf numFmtId="0" fontId="32" fillId="24" borderId="43" xfId="45" applyNumberFormat="1" applyFont="1" applyFill="1" applyBorder="1" applyAlignment="1">
      <alignment horizontal="center" vertical="center" shrinkToFit="1"/>
    </xf>
    <xf numFmtId="0" fontId="29" fillId="27" borderId="0" xfId="45" applyFont="1" applyFill="1" applyAlignment="1">
      <alignment horizontal="left"/>
    </xf>
    <xf numFmtId="0" fontId="36" fillId="24" borderId="28" xfId="45" applyFont="1" applyFill="1" applyBorder="1" applyAlignment="1">
      <alignment horizontal="center" shrinkToFit="1"/>
    </xf>
    <xf numFmtId="0" fontId="36" fillId="24" borderId="27" xfId="45" applyFont="1" applyFill="1" applyBorder="1" applyAlignment="1">
      <alignment horizontal="center" shrinkToFit="1"/>
    </xf>
    <xf numFmtId="0" fontId="36" fillId="24" borderId="35" xfId="45" applyFont="1" applyFill="1" applyBorder="1" applyAlignment="1">
      <alignment horizontal="center" shrinkToFit="1"/>
    </xf>
    <xf numFmtId="0" fontId="36" fillId="24" borderId="34" xfId="45" applyFont="1" applyFill="1" applyBorder="1" applyAlignment="1">
      <alignment horizontal="center" shrinkToFit="1"/>
    </xf>
    <xf numFmtId="0" fontId="36" fillId="24" borderId="33" xfId="45" applyFont="1" applyFill="1" applyBorder="1" applyAlignment="1">
      <alignment horizontal="center" shrinkToFit="1"/>
    </xf>
    <xf numFmtId="0" fontId="32" fillId="24" borderId="101" xfId="45" applyNumberFormat="1" applyFont="1" applyFill="1" applyBorder="1" applyAlignment="1">
      <alignment horizontal="center" vertical="center" shrinkToFit="1"/>
    </xf>
    <xf numFmtId="0" fontId="32" fillId="24" borderId="106" xfId="45" applyNumberFormat="1" applyFont="1" applyFill="1" applyBorder="1" applyAlignment="1">
      <alignment horizontal="center" vertical="center" shrinkToFit="1"/>
    </xf>
    <xf numFmtId="0" fontId="32" fillId="24" borderId="111" xfId="45" applyNumberFormat="1" applyFont="1" applyFill="1" applyBorder="1" applyAlignment="1">
      <alignment horizontal="center" vertical="center" shrinkToFit="1"/>
    </xf>
    <xf numFmtId="0" fontId="32" fillId="24" borderId="103" xfId="45" applyNumberFormat="1" applyFont="1" applyFill="1" applyBorder="1" applyAlignment="1">
      <alignment horizontal="center" vertical="center" shrinkToFit="1"/>
    </xf>
    <xf numFmtId="0" fontId="32" fillId="24" borderId="108" xfId="45" applyNumberFormat="1" applyFont="1" applyFill="1" applyBorder="1" applyAlignment="1">
      <alignment horizontal="center" vertical="center" shrinkToFit="1"/>
    </xf>
    <xf numFmtId="0" fontId="32" fillId="24" borderId="113" xfId="45" applyNumberFormat="1" applyFont="1" applyFill="1" applyBorder="1" applyAlignment="1">
      <alignment horizontal="center" vertical="center" shrinkToFit="1"/>
    </xf>
    <xf numFmtId="0" fontId="29" fillId="27" borderId="68" xfId="45" applyFont="1" applyFill="1" applyBorder="1" applyAlignment="1">
      <alignment horizontal="center" vertical="center" shrinkToFit="1"/>
    </xf>
    <xf numFmtId="176" fontId="29" fillId="27" borderId="38" xfId="45" applyNumberFormat="1" applyFont="1" applyFill="1" applyBorder="1" applyAlignment="1">
      <alignment horizontal="center" vertical="center" shrinkToFit="1"/>
    </xf>
    <xf numFmtId="176" fontId="29" fillId="27" borderId="68" xfId="45" applyNumberFormat="1" applyFont="1" applyFill="1" applyBorder="1" applyAlignment="1">
      <alignment horizontal="center" vertical="center" shrinkToFit="1"/>
    </xf>
    <xf numFmtId="176" fontId="29" fillId="27" borderId="39" xfId="45" applyNumberFormat="1" applyFont="1" applyFill="1" applyBorder="1" applyAlignment="1">
      <alignment horizontal="center" vertical="center" shrinkToFit="1"/>
    </xf>
    <xf numFmtId="176" fontId="29" fillId="27" borderId="66" xfId="45" applyNumberFormat="1" applyFont="1" applyFill="1" applyBorder="1" applyAlignment="1">
      <alignment horizontal="center" vertical="center" shrinkToFit="1"/>
    </xf>
    <xf numFmtId="0" fontId="3" fillId="27" borderId="0" xfId="0" applyFont="1" applyFill="1" applyAlignment="1">
      <alignment vertical="center" shrinkToFit="1"/>
    </xf>
    <xf numFmtId="0" fontId="3" fillId="0" borderId="0" xfId="0" applyFont="1" applyAlignment="1">
      <alignment vertical="center"/>
    </xf>
    <xf numFmtId="0" fontId="33" fillId="27" borderId="0" xfId="0" applyFont="1" applyFill="1" applyAlignment="1">
      <alignment vertical="center" shrinkToFit="1"/>
    </xf>
    <xf numFmtId="0" fontId="33" fillId="24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55" fillId="24" borderId="0" xfId="0" applyNumberFormat="1" applyFont="1" applyFill="1" applyBorder="1" applyAlignment="1">
      <alignment horizontal="left" shrinkToFit="1"/>
    </xf>
    <xf numFmtId="38" fontId="37" fillId="28" borderId="82" xfId="0" applyNumberFormat="1" applyFont="1" applyFill="1" applyBorder="1" applyAlignment="1">
      <alignment horizontal="center" vertical="center" shrinkToFit="1"/>
    </xf>
    <xf numFmtId="38" fontId="37" fillId="28" borderId="83" xfId="0" applyNumberFormat="1" applyFont="1" applyFill="1" applyBorder="1" applyAlignment="1">
      <alignment horizontal="center" vertical="center" shrinkToFit="1"/>
    </xf>
    <xf numFmtId="0" fontId="37" fillId="28" borderId="122" xfId="0" applyNumberFormat="1" applyFont="1" applyFill="1" applyBorder="1" applyAlignment="1">
      <alignment horizontal="center" vertical="center" shrinkToFit="1"/>
    </xf>
    <xf numFmtId="0" fontId="37" fillId="28" borderId="81" xfId="0" applyNumberFormat="1" applyFont="1" applyFill="1" applyBorder="1" applyAlignment="1">
      <alignment horizontal="center" vertical="center" shrinkToFit="1"/>
    </xf>
    <xf numFmtId="38" fontId="37" fillId="28" borderId="123" xfId="0" applyNumberFormat="1" applyFont="1" applyFill="1" applyBorder="1" applyAlignment="1">
      <alignment horizontal="center" vertical="center" shrinkToFit="1"/>
    </xf>
    <xf numFmtId="38" fontId="37" fillId="28" borderId="124" xfId="0" applyNumberFormat="1" applyFont="1" applyFill="1" applyBorder="1" applyAlignment="1">
      <alignment horizontal="center" vertical="center" shrinkToFit="1"/>
    </xf>
    <xf numFmtId="38" fontId="37" fillId="28" borderId="82" xfId="33" applyFont="1" applyFill="1" applyBorder="1" applyAlignment="1">
      <alignment vertical="center" shrinkToFit="1"/>
    </xf>
    <xf numFmtId="38" fontId="37" fillId="28" borderId="123" xfId="33" applyFont="1" applyFill="1" applyBorder="1" applyAlignment="1">
      <alignment vertical="center" shrinkToFit="1"/>
    </xf>
    <xf numFmtId="38" fontId="37" fillId="28" borderId="81" xfId="0" applyNumberFormat="1" applyFont="1" applyFill="1" applyBorder="1" applyAlignment="1">
      <alignment horizontal="center" vertical="center" shrinkToFit="1"/>
    </xf>
    <xf numFmtId="38" fontId="37" fillId="28" borderId="122" xfId="0" applyNumberFormat="1" applyFont="1" applyFill="1" applyBorder="1" applyAlignment="1">
      <alignment horizontal="center" vertical="center" shrinkToFit="1"/>
    </xf>
    <xf numFmtId="0" fontId="55" fillId="24" borderId="14" xfId="0" applyNumberFormat="1" applyFont="1" applyFill="1" applyBorder="1" applyAlignment="1">
      <alignment horizontal="left" shrinkToFit="1"/>
    </xf>
    <xf numFmtId="176" fontId="31" fillId="27" borderId="36" xfId="45" applyNumberFormat="1" applyFont="1" applyFill="1" applyBorder="1" applyAlignment="1">
      <alignment horizontal="center" vertical="center" shrinkToFit="1"/>
    </xf>
    <xf numFmtId="176" fontId="31" fillId="27" borderId="32" xfId="45" applyNumberFormat="1" applyFont="1" applyFill="1" applyBorder="1" applyAlignment="1">
      <alignment horizontal="center" vertical="center" shrinkToFit="1"/>
    </xf>
    <xf numFmtId="0" fontId="37" fillId="26" borderId="81" xfId="0" applyNumberFormat="1" applyFont="1" applyFill="1" applyBorder="1" applyAlignment="1">
      <alignment horizontal="center" vertical="center" shrinkToFit="1"/>
    </xf>
    <xf numFmtId="38" fontId="37" fillId="26" borderId="82" xfId="33" applyFont="1" applyFill="1" applyBorder="1" applyAlignment="1">
      <alignment vertical="center" shrinkToFit="1"/>
    </xf>
    <xf numFmtId="38" fontId="37" fillId="26" borderId="81" xfId="0" applyNumberFormat="1" applyFont="1" applyFill="1" applyBorder="1" applyAlignment="1">
      <alignment horizontal="center" vertical="center" shrinkToFit="1"/>
    </xf>
    <xf numFmtId="38" fontId="37" fillId="26" borderId="82" xfId="0" applyNumberFormat="1" applyFont="1" applyFill="1" applyBorder="1" applyAlignment="1">
      <alignment horizontal="center" vertical="center" shrinkToFit="1"/>
    </xf>
    <xf numFmtId="38" fontId="37" fillId="26" borderId="83" xfId="0" applyNumberFormat="1" applyFont="1" applyFill="1" applyBorder="1" applyAlignment="1">
      <alignment horizontal="center" vertical="center" shrinkToFit="1"/>
    </xf>
    <xf numFmtId="0" fontId="37" fillId="26" borderId="122" xfId="0" applyNumberFormat="1" applyFont="1" applyFill="1" applyBorder="1" applyAlignment="1">
      <alignment horizontal="center" vertical="center" shrinkToFit="1"/>
    </xf>
    <xf numFmtId="38" fontId="37" fillId="26" borderId="123" xfId="33" applyFont="1" applyFill="1" applyBorder="1" applyAlignment="1">
      <alignment vertical="center" shrinkToFit="1"/>
    </xf>
    <xf numFmtId="38" fontId="37" fillId="26" borderId="122" xfId="0" applyNumberFormat="1" applyFont="1" applyFill="1" applyBorder="1" applyAlignment="1">
      <alignment horizontal="center" vertical="center" shrinkToFit="1"/>
    </xf>
    <xf numFmtId="38" fontId="37" fillId="26" borderId="123" xfId="0" applyNumberFormat="1" applyFont="1" applyFill="1" applyBorder="1" applyAlignment="1">
      <alignment horizontal="center" vertical="center" shrinkToFit="1"/>
    </xf>
    <xf numFmtId="38" fontId="37" fillId="26" borderId="124" xfId="0" applyNumberFormat="1" applyFont="1" applyFill="1" applyBorder="1" applyAlignment="1">
      <alignment horizontal="center" vertical="center" shrinkToFit="1"/>
    </xf>
    <xf numFmtId="0" fontId="29" fillId="27" borderId="0" xfId="45" applyFont="1" applyFill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 2" xfId="43"/>
    <cellStyle name="入力" xfId="44" builtinId="20" customBuiltin="1"/>
    <cellStyle name="標準" xfId="0" builtinId="0"/>
    <cellStyle name="標準 2" xfId="45"/>
    <cellStyle name="標準 2 2" xfId="46"/>
    <cellStyle name="標準 2 2 2" xfId="47"/>
    <cellStyle name="標準 2 2 3" xfId="48"/>
    <cellStyle name="標準 3" xfId="49"/>
    <cellStyle name="標準 4" xfId="50"/>
    <cellStyle name="良い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50799</xdr:colOff>
      <xdr:row>29</xdr:row>
      <xdr:rowOff>50800</xdr:rowOff>
    </xdr:from>
    <xdr:to>
      <xdr:col>44</xdr:col>
      <xdr:colOff>160866</xdr:colOff>
      <xdr:row>40</xdr:row>
      <xdr:rowOff>63500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5099" y="5003800"/>
          <a:ext cx="2065867" cy="1549400"/>
        </a:xfrm>
        <a:prstGeom prst="rect">
          <a:avLst/>
        </a:prstGeom>
      </xdr:spPr>
    </xdr:pic>
    <xdr:clientData/>
  </xdr:twoCellAnchor>
  <xdr:twoCellAnchor editAs="oneCell">
    <xdr:from>
      <xdr:col>17</xdr:col>
      <xdr:colOff>22224</xdr:colOff>
      <xdr:row>212</xdr:row>
      <xdr:rowOff>25013</xdr:rowOff>
    </xdr:from>
    <xdr:to>
      <xdr:col>38</xdr:col>
      <xdr:colOff>177799</xdr:colOff>
      <xdr:row>223</xdr:row>
      <xdr:rowOff>50810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446513" y="31341824"/>
          <a:ext cx="2819797" cy="388937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431800</xdr:colOff>
      <xdr:row>224</xdr:row>
      <xdr:rowOff>107949</xdr:rowOff>
    </xdr:from>
    <xdr:to>
      <xdr:col>7</xdr:col>
      <xdr:colOff>139700</xdr:colOff>
      <xdr:row>232</xdr:row>
      <xdr:rowOff>190499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35007549"/>
          <a:ext cx="2819400" cy="211455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224</xdr:row>
      <xdr:rowOff>111124</xdr:rowOff>
    </xdr:from>
    <xdr:to>
      <xdr:col>25</xdr:col>
      <xdr:colOff>42333</xdr:colOff>
      <xdr:row>232</xdr:row>
      <xdr:rowOff>215899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35010724"/>
          <a:ext cx="2849033" cy="2136775"/>
        </a:xfrm>
        <a:prstGeom prst="rect">
          <a:avLst/>
        </a:prstGeom>
      </xdr:spPr>
    </xdr:pic>
    <xdr:clientData/>
  </xdr:twoCellAnchor>
  <xdr:twoCellAnchor editAs="oneCell">
    <xdr:from>
      <xdr:col>26</xdr:col>
      <xdr:colOff>38100</xdr:colOff>
      <xdr:row>224</xdr:row>
      <xdr:rowOff>107949</xdr:rowOff>
    </xdr:from>
    <xdr:to>
      <xdr:col>42</xdr:col>
      <xdr:colOff>80436</xdr:colOff>
      <xdr:row>232</xdr:row>
      <xdr:rowOff>241301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800" y="35007549"/>
          <a:ext cx="2887136" cy="2165352"/>
        </a:xfrm>
        <a:prstGeom prst="rect">
          <a:avLst/>
        </a:prstGeom>
      </xdr:spPr>
    </xdr:pic>
    <xdr:clientData/>
  </xdr:twoCellAnchor>
  <xdr:twoCellAnchor editAs="oneCell">
    <xdr:from>
      <xdr:col>2</xdr:col>
      <xdr:colOff>342899</xdr:colOff>
      <xdr:row>212</xdr:row>
      <xdr:rowOff>0</xdr:rowOff>
    </xdr:from>
    <xdr:to>
      <xdr:col>15</xdr:col>
      <xdr:colOff>10286</xdr:colOff>
      <xdr:row>223</xdr:row>
      <xdr:rowOff>76200</xdr:rowOff>
    </xdr:to>
    <xdr:pic>
      <xdr:nvPicPr>
        <xdr:cNvPr id="11" name="図 10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7" t="11111" r="9333"/>
        <a:stretch/>
      </xdr:blipFill>
      <xdr:spPr>
        <a:xfrm>
          <a:off x="1142999" y="31851600"/>
          <a:ext cx="3401187" cy="287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8"/>
  <sheetViews>
    <sheetView tabSelected="1" view="pageBreakPreview" zoomScale="75" zoomScaleNormal="100" zoomScaleSheetLayoutView="75" workbookViewId="0">
      <selection activeCell="B1" sqref="B1"/>
    </sheetView>
  </sheetViews>
  <sheetFormatPr defaultColWidth="9" defaultRowHeight="9" customHeight="1" x14ac:dyDescent="0.15"/>
  <cols>
    <col min="1" max="1" width="5.875" style="125" customWidth="1"/>
    <col min="2" max="2" width="4.625" style="125" customWidth="1"/>
    <col min="3" max="3" width="10.625" style="125" customWidth="1"/>
    <col min="4" max="4" width="12.625" style="125" customWidth="1"/>
    <col min="5" max="25" width="2.375" style="125" customWidth="1"/>
    <col min="26" max="32" width="2.375" style="143" customWidth="1"/>
    <col min="33" max="66" width="2.375" style="125" customWidth="1"/>
    <col min="67" max="73" width="2.375" style="143" customWidth="1"/>
    <col min="74" max="76" width="2.375" style="125" customWidth="1"/>
    <col min="77" max="83" width="2.125" style="125" customWidth="1"/>
    <col min="84" max="16384" width="9" style="125"/>
  </cols>
  <sheetData>
    <row r="1" spans="1:76" ht="15.75" customHeight="1" x14ac:dyDescent="0.15">
      <c r="C1" s="126" t="s">
        <v>121</v>
      </c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/>
      <c r="U1" s="129"/>
      <c r="V1" s="129"/>
      <c r="W1" s="129"/>
      <c r="X1" s="129"/>
      <c r="Y1" s="129"/>
      <c r="Z1" s="129"/>
      <c r="AA1" s="130"/>
      <c r="AB1" s="130"/>
      <c r="AC1" s="130"/>
      <c r="AD1" s="130"/>
      <c r="AE1" s="125"/>
      <c r="AF1" s="125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237"/>
      <c r="BL1" s="237"/>
      <c r="BM1" s="237"/>
      <c r="BN1" s="237"/>
      <c r="BO1" s="237"/>
      <c r="BP1" s="237"/>
      <c r="BQ1" s="169"/>
      <c r="BR1" s="125"/>
      <c r="BS1" s="125"/>
      <c r="BT1" s="125"/>
      <c r="BU1" s="125"/>
    </row>
    <row r="2" spans="1:76" ht="15.75" customHeight="1" x14ac:dyDescent="0.15">
      <c r="C2" s="126" t="s">
        <v>192</v>
      </c>
      <c r="D2" s="127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  <c r="T2" s="129"/>
      <c r="U2" s="129"/>
      <c r="V2" s="129"/>
      <c r="W2" s="129"/>
      <c r="X2" s="129"/>
      <c r="Y2" s="129"/>
      <c r="Z2" s="129"/>
      <c r="AA2" s="130"/>
      <c r="AB2" s="130"/>
      <c r="AC2" s="130"/>
      <c r="AD2" s="130"/>
      <c r="AE2" s="125"/>
      <c r="AF2" s="125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237"/>
      <c r="BL2" s="237"/>
      <c r="BM2" s="237"/>
      <c r="BN2" s="237"/>
      <c r="BO2" s="237"/>
      <c r="BP2" s="237"/>
      <c r="BQ2" s="169"/>
      <c r="BR2" s="125"/>
      <c r="BS2" s="125"/>
      <c r="BT2" s="125"/>
      <c r="BU2" s="125"/>
    </row>
    <row r="3" spans="1:76" ht="9" customHeight="1" x14ac:dyDescent="0.15">
      <c r="C3" s="131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  <c r="T3" s="129"/>
      <c r="U3" s="129"/>
      <c r="V3" s="129"/>
      <c r="W3" s="129"/>
      <c r="X3" s="129"/>
      <c r="Y3" s="129"/>
      <c r="Z3" s="129"/>
      <c r="AA3" s="130"/>
      <c r="AB3" s="130"/>
      <c r="AC3" s="130"/>
      <c r="AD3" s="130"/>
      <c r="AE3" s="125"/>
      <c r="AF3" s="125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237"/>
      <c r="BS3" s="237"/>
      <c r="BT3" s="237"/>
      <c r="BU3" s="237"/>
      <c r="BV3" s="237"/>
      <c r="BW3" s="237"/>
      <c r="BX3" s="170"/>
    </row>
    <row r="4" spans="1:76" s="481" customFormat="1" ht="14.1" customHeight="1" thickBot="1" x14ac:dyDescent="0.2">
      <c r="A4" s="480"/>
      <c r="B4" s="174"/>
      <c r="C4" s="485" t="s">
        <v>193</v>
      </c>
      <c r="D4" s="485"/>
      <c r="E4" s="485" t="s">
        <v>194</v>
      </c>
      <c r="F4" s="485"/>
      <c r="G4" s="485"/>
      <c r="H4" s="485"/>
      <c r="I4" s="485"/>
      <c r="J4" s="485"/>
      <c r="K4" s="485"/>
      <c r="L4" s="485"/>
      <c r="M4" s="485"/>
      <c r="N4" s="485"/>
      <c r="O4" s="485" t="s">
        <v>195</v>
      </c>
      <c r="P4" s="485"/>
      <c r="Q4" s="485"/>
      <c r="R4" s="485"/>
      <c r="S4" s="485"/>
      <c r="T4" s="485"/>
      <c r="U4" s="485"/>
      <c r="V4" s="485"/>
      <c r="W4" s="485"/>
      <c r="X4" s="485"/>
      <c r="Y4" s="485" t="s">
        <v>208</v>
      </c>
      <c r="Z4" s="485"/>
      <c r="AA4" s="485"/>
      <c r="AB4" s="485"/>
      <c r="AC4" s="485"/>
      <c r="AD4" s="485"/>
      <c r="AE4" s="485"/>
      <c r="AF4" s="485"/>
      <c r="AG4" s="485"/>
      <c r="AH4" s="485"/>
      <c r="AI4" s="496" t="s">
        <v>196</v>
      </c>
      <c r="AJ4" s="496"/>
      <c r="AK4" s="496"/>
      <c r="AL4" s="496"/>
      <c r="AM4" s="496"/>
      <c r="AN4" s="496"/>
      <c r="AO4" s="496"/>
      <c r="AP4" s="496"/>
      <c r="AQ4" s="496"/>
      <c r="AR4" s="496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</row>
    <row r="5" spans="1:76" s="484" customFormat="1" ht="15.95" customHeight="1" x14ac:dyDescent="0.15">
      <c r="A5" s="482"/>
      <c r="B5" s="483"/>
      <c r="C5" s="489" t="str">
        <f>AB24</f>
        <v>森勇気</v>
      </c>
      <c r="D5" s="492" t="str">
        <f>AG24</f>
        <v>TEAM BLOWIN</v>
      </c>
      <c r="E5" s="494" t="str">
        <f>O68</f>
        <v>合田拳斗</v>
      </c>
      <c r="F5" s="486"/>
      <c r="G5" s="486"/>
      <c r="H5" s="486"/>
      <c r="I5" s="486"/>
      <c r="J5" s="486" t="str">
        <f>T68</f>
        <v>新宮中学校</v>
      </c>
      <c r="K5" s="486"/>
      <c r="L5" s="486"/>
      <c r="M5" s="486"/>
      <c r="N5" s="487"/>
      <c r="O5" s="486" t="str">
        <f>O97</f>
        <v>小野智之</v>
      </c>
      <c r="P5" s="486"/>
      <c r="Q5" s="486"/>
      <c r="R5" s="486"/>
      <c r="S5" s="486"/>
      <c r="T5" s="486" t="str">
        <f>T97</f>
        <v>関川ｸﾗﾌﾞ</v>
      </c>
      <c r="U5" s="486"/>
      <c r="V5" s="486"/>
      <c r="W5" s="486"/>
      <c r="X5" s="486"/>
      <c r="Y5" s="494" t="str">
        <f>O124</f>
        <v>井上訓臣</v>
      </c>
      <c r="Z5" s="486"/>
      <c r="AA5" s="486"/>
      <c r="AB5" s="486"/>
      <c r="AC5" s="486"/>
      <c r="AD5" s="486" t="str">
        <f>T124</f>
        <v>関川クラブ</v>
      </c>
      <c r="AE5" s="486"/>
      <c r="AF5" s="486"/>
      <c r="AG5" s="486"/>
      <c r="AH5" s="487"/>
      <c r="AI5" s="486" t="str">
        <f>O182</f>
        <v>高津圭吾</v>
      </c>
      <c r="AJ5" s="486"/>
      <c r="AK5" s="486"/>
      <c r="AL5" s="486"/>
      <c r="AM5" s="486"/>
      <c r="AN5" s="486" t="str">
        <f>T182</f>
        <v>三島高校</v>
      </c>
      <c r="AO5" s="486"/>
      <c r="AP5" s="486"/>
      <c r="AQ5" s="486"/>
      <c r="AR5" s="487"/>
      <c r="AS5" s="483"/>
      <c r="AT5" s="483"/>
      <c r="AU5" s="483"/>
      <c r="AV5" s="483"/>
      <c r="AW5" s="483"/>
      <c r="AX5" s="483"/>
      <c r="AY5" s="483"/>
      <c r="AZ5" s="483"/>
      <c r="BA5" s="483"/>
      <c r="BB5" s="483"/>
      <c r="BC5" s="483"/>
      <c r="BD5" s="483"/>
      <c r="BE5" s="483"/>
      <c r="BF5" s="483"/>
      <c r="BG5" s="483"/>
      <c r="BH5" s="483"/>
      <c r="BI5" s="483"/>
      <c r="BJ5" s="483"/>
      <c r="BK5" s="483"/>
      <c r="BL5" s="483"/>
      <c r="BM5" s="483"/>
    </row>
    <row r="6" spans="1:76" s="484" customFormat="1" ht="15.95" customHeight="1" thickBot="1" x14ac:dyDescent="0.2">
      <c r="A6" s="482"/>
      <c r="B6" s="483"/>
      <c r="C6" s="488" t="str">
        <f>AB25</f>
        <v>伊丹槙一郎</v>
      </c>
      <c r="D6" s="493" t="str">
        <f>AG25</f>
        <v>トーヨ</v>
      </c>
      <c r="E6" s="495" t="str">
        <f>O69</f>
        <v>山川慶翔</v>
      </c>
      <c r="F6" s="490"/>
      <c r="G6" s="490"/>
      <c r="H6" s="490"/>
      <c r="I6" s="490"/>
      <c r="J6" s="490" t="str">
        <f>T69</f>
        <v>新宮中学校</v>
      </c>
      <c r="K6" s="490"/>
      <c r="L6" s="490"/>
      <c r="M6" s="490"/>
      <c r="N6" s="491"/>
      <c r="O6" s="490" t="str">
        <f>O98</f>
        <v>小松匡志</v>
      </c>
      <c r="P6" s="490"/>
      <c r="Q6" s="490"/>
      <c r="R6" s="490"/>
      <c r="S6" s="490"/>
      <c r="T6" s="490" t="str">
        <f>T98</f>
        <v>関川ｸﾗﾌﾞ</v>
      </c>
      <c r="U6" s="490"/>
      <c r="V6" s="490"/>
      <c r="W6" s="490"/>
      <c r="X6" s="490"/>
      <c r="Y6" s="495" t="str">
        <f>O125</f>
        <v>井上幸重</v>
      </c>
      <c r="Z6" s="490"/>
      <c r="AA6" s="490"/>
      <c r="AB6" s="490"/>
      <c r="AC6" s="490"/>
      <c r="AD6" s="490" t="str">
        <f>T125</f>
        <v>関川クラブ</v>
      </c>
      <c r="AE6" s="490"/>
      <c r="AF6" s="490"/>
      <c r="AG6" s="490"/>
      <c r="AH6" s="491"/>
      <c r="AI6" s="490" t="str">
        <f>O183</f>
        <v>鈴木恭祐</v>
      </c>
      <c r="AJ6" s="490"/>
      <c r="AK6" s="490"/>
      <c r="AL6" s="490"/>
      <c r="AM6" s="490"/>
      <c r="AN6" s="490" t="str">
        <f>T183</f>
        <v>三島高校</v>
      </c>
      <c r="AO6" s="490"/>
      <c r="AP6" s="490"/>
      <c r="AQ6" s="490"/>
      <c r="AR6" s="491"/>
      <c r="AS6" s="483"/>
      <c r="AT6" s="483"/>
      <c r="AU6" s="483"/>
      <c r="AV6" s="483"/>
      <c r="AW6" s="483"/>
      <c r="AX6" s="483"/>
      <c r="AY6" s="483"/>
      <c r="AZ6" s="483"/>
      <c r="BA6" s="483"/>
      <c r="BB6" s="483"/>
      <c r="BC6" s="483"/>
      <c r="BD6" s="483"/>
      <c r="BE6" s="483"/>
      <c r="BF6" s="483"/>
      <c r="BG6" s="483"/>
      <c r="BH6" s="483"/>
      <c r="BI6" s="483"/>
      <c r="BJ6" s="483"/>
      <c r="BK6" s="483"/>
      <c r="BL6" s="483"/>
      <c r="BM6" s="483"/>
    </row>
    <row r="7" spans="1:76" ht="4.5" customHeight="1" x14ac:dyDescent="0.15">
      <c r="C7" s="131"/>
      <c r="D7" s="127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  <c r="T7" s="129"/>
      <c r="U7" s="129"/>
      <c r="V7" s="129"/>
      <c r="W7" s="129"/>
      <c r="X7" s="129"/>
      <c r="Y7" s="129"/>
      <c r="Z7" s="129"/>
      <c r="AA7" s="130"/>
      <c r="AB7" s="130"/>
      <c r="AC7" s="130"/>
      <c r="AD7" s="130"/>
      <c r="AE7" s="125"/>
      <c r="AF7" s="125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237"/>
      <c r="BR7" s="237"/>
      <c r="BS7" s="237"/>
      <c r="BT7" s="237"/>
      <c r="BU7" s="237"/>
      <c r="BV7" s="237"/>
      <c r="BW7" s="170"/>
    </row>
    <row r="8" spans="1:76" s="481" customFormat="1" ht="13.5" customHeight="1" thickBot="1" x14ac:dyDescent="0.2">
      <c r="A8" s="480"/>
      <c r="B8" s="174"/>
      <c r="C8" s="485" t="s">
        <v>197</v>
      </c>
      <c r="D8" s="485"/>
      <c r="E8" s="485" t="s">
        <v>198</v>
      </c>
      <c r="F8" s="485"/>
      <c r="G8" s="485"/>
      <c r="H8" s="485"/>
      <c r="I8" s="485"/>
      <c r="J8" s="485"/>
      <c r="K8" s="485"/>
      <c r="L8" s="485"/>
      <c r="M8" s="485"/>
      <c r="N8" s="485"/>
      <c r="O8" s="485" t="s">
        <v>199</v>
      </c>
      <c r="P8" s="485"/>
      <c r="Q8" s="485"/>
      <c r="R8" s="485"/>
      <c r="S8" s="485"/>
      <c r="T8" s="485"/>
      <c r="U8" s="485"/>
      <c r="V8" s="485"/>
      <c r="W8" s="485"/>
      <c r="X8" s="485"/>
      <c r="Y8" s="485" t="s">
        <v>209</v>
      </c>
      <c r="Z8" s="485"/>
      <c r="AA8" s="485"/>
      <c r="AB8" s="485"/>
      <c r="AC8" s="485"/>
      <c r="AD8" s="485"/>
      <c r="AE8" s="485"/>
      <c r="AF8" s="485"/>
      <c r="AG8" s="485"/>
      <c r="AH8" s="485"/>
      <c r="AI8" s="496" t="s">
        <v>200</v>
      </c>
      <c r="AJ8" s="496"/>
      <c r="AK8" s="496"/>
      <c r="AL8" s="496"/>
      <c r="AM8" s="496"/>
      <c r="AN8" s="496"/>
      <c r="AO8" s="496"/>
      <c r="AP8" s="496"/>
      <c r="AQ8" s="496"/>
      <c r="AR8" s="496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</row>
    <row r="9" spans="1:76" s="484" customFormat="1" ht="15.95" customHeight="1" x14ac:dyDescent="0.15">
      <c r="A9" s="482"/>
      <c r="B9" s="483"/>
      <c r="C9" s="489" t="str">
        <f>AB27</f>
        <v>今井隆太</v>
      </c>
      <c r="D9" s="492" t="str">
        <f>AG27</f>
        <v>今井教室</v>
      </c>
      <c r="E9" s="494" t="str">
        <f>Z68</f>
        <v>大西政義</v>
      </c>
      <c r="F9" s="486"/>
      <c r="G9" s="486"/>
      <c r="H9" s="486"/>
      <c r="I9" s="486"/>
      <c r="J9" s="486" t="str">
        <f>AE68</f>
        <v>川之江ｸﾗﾌﾞ</v>
      </c>
      <c r="K9" s="486"/>
      <c r="L9" s="486"/>
      <c r="M9" s="486"/>
      <c r="N9" s="487"/>
      <c r="O9" s="486" t="str">
        <f>Z97</f>
        <v>橋本富雄</v>
      </c>
      <c r="P9" s="486"/>
      <c r="Q9" s="486"/>
      <c r="R9" s="486"/>
      <c r="S9" s="486"/>
      <c r="T9" s="486" t="str">
        <f>AE97</f>
        <v>土居中学校</v>
      </c>
      <c r="U9" s="486"/>
      <c r="V9" s="486"/>
      <c r="W9" s="486"/>
      <c r="X9" s="486"/>
      <c r="Y9" s="494" t="str">
        <f>Z124</f>
        <v>吉岡酒男</v>
      </c>
      <c r="Z9" s="486"/>
      <c r="AA9" s="486"/>
      <c r="AB9" s="486"/>
      <c r="AC9" s="486"/>
      <c r="AD9" s="486" t="str">
        <f>AE124</f>
        <v>さくら</v>
      </c>
      <c r="AE9" s="486"/>
      <c r="AF9" s="486"/>
      <c r="AG9" s="486"/>
      <c r="AH9" s="487"/>
      <c r="AI9" s="486" t="str">
        <f>Z182</f>
        <v>大石修伍</v>
      </c>
      <c r="AJ9" s="486"/>
      <c r="AK9" s="486"/>
      <c r="AL9" s="486"/>
      <c r="AM9" s="486"/>
      <c r="AN9" s="486" t="str">
        <f>AE182</f>
        <v>新宮中学校</v>
      </c>
      <c r="AO9" s="486"/>
      <c r="AP9" s="486"/>
      <c r="AQ9" s="486"/>
      <c r="AR9" s="487"/>
      <c r="AS9" s="483"/>
      <c r="AT9" s="483"/>
      <c r="AU9" s="483"/>
      <c r="AV9" s="483"/>
      <c r="AW9" s="483"/>
      <c r="AX9" s="483"/>
      <c r="AY9" s="483"/>
      <c r="AZ9" s="483"/>
      <c r="BA9" s="483"/>
      <c r="BB9" s="483"/>
      <c r="BC9" s="483"/>
      <c r="BD9" s="483"/>
      <c r="BE9" s="483"/>
      <c r="BF9" s="483"/>
      <c r="BG9" s="483"/>
      <c r="BH9" s="483"/>
      <c r="BI9" s="483"/>
      <c r="BJ9" s="483"/>
      <c r="BK9" s="483"/>
      <c r="BL9" s="483"/>
      <c r="BM9" s="483"/>
    </row>
    <row r="10" spans="1:76" s="484" customFormat="1" ht="15.95" customHeight="1" thickBot="1" x14ac:dyDescent="0.2">
      <c r="A10" s="482"/>
      <c r="B10" s="483"/>
      <c r="C10" s="488" t="str">
        <f>AB28</f>
        <v>阿部和哉</v>
      </c>
      <c r="D10" s="493" t="str">
        <f>AG28</f>
        <v>TEAM BLOWIN</v>
      </c>
      <c r="E10" s="495" t="str">
        <f>Z69</f>
        <v>石川壱斗</v>
      </c>
      <c r="F10" s="490"/>
      <c r="G10" s="490"/>
      <c r="H10" s="490"/>
      <c r="I10" s="490"/>
      <c r="J10" s="490" t="str">
        <f>AE69</f>
        <v>川之江ｸﾗﾌﾞ</v>
      </c>
      <c r="K10" s="490"/>
      <c r="L10" s="490"/>
      <c r="M10" s="490"/>
      <c r="N10" s="491"/>
      <c r="O10" s="490" t="str">
        <f>Z98</f>
        <v>橋本姫奈</v>
      </c>
      <c r="P10" s="490"/>
      <c r="Q10" s="490"/>
      <c r="R10" s="490"/>
      <c r="S10" s="490"/>
      <c r="T10" s="490" t="str">
        <f>AE98</f>
        <v>土居中学校</v>
      </c>
      <c r="U10" s="490"/>
      <c r="V10" s="490"/>
      <c r="W10" s="490"/>
      <c r="X10" s="490"/>
      <c r="Y10" s="495" t="str">
        <f>Z125</f>
        <v>吉岡倫子</v>
      </c>
      <c r="Z10" s="490"/>
      <c r="AA10" s="490"/>
      <c r="AB10" s="490"/>
      <c r="AC10" s="490"/>
      <c r="AD10" s="490" t="str">
        <f>AE125</f>
        <v>さくら</v>
      </c>
      <c r="AE10" s="490"/>
      <c r="AF10" s="490"/>
      <c r="AG10" s="490"/>
      <c r="AH10" s="491"/>
      <c r="AI10" s="490" t="str">
        <f>Z183</f>
        <v>眞鍋頼斗</v>
      </c>
      <c r="AJ10" s="490"/>
      <c r="AK10" s="490"/>
      <c r="AL10" s="490"/>
      <c r="AM10" s="490"/>
      <c r="AN10" s="490" t="str">
        <f>AE183</f>
        <v>新宮中学校</v>
      </c>
      <c r="AO10" s="490"/>
      <c r="AP10" s="490"/>
      <c r="AQ10" s="490"/>
      <c r="AR10" s="491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483"/>
      <c r="BD10" s="483"/>
      <c r="BE10" s="483"/>
      <c r="BF10" s="483"/>
      <c r="BG10" s="483"/>
      <c r="BH10" s="483"/>
      <c r="BI10" s="483"/>
      <c r="BJ10" s="483"/>
      <c r="BK10" s="483"/>
      <c r="BL10" s="483"/>
      <c r="BM10" s="483"/>
    </row>
    <row r="11" spans="1:76" ht="9" customHeight="1" x14ac:dyDescent="0.15">
      <c r="C11" s="131"/>
      <c r="D11" s="127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9"/>
      <c r="T11" s="129"/>
      <c r="U11" s="129"/>
      <c r="V11" s="129"/>
      <c r="W11" s="129"/>
      <c r="X11" s="129"/>
      <c r="Y11" s="129"/>
      <c r="Z11" s="129"/>
      <c r="AA11" s="130"/>
      <c r="AB11" s="130"/>
      <c r="AC11" s="130"/>
      <c r="AD11" s="130"/>
      <c r="AE11" s="125"/>
      <c r="AF11" s="125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237"/>
      <c r="BR11" s="237"/>
      <c r="BS11" s="237"/>
      <c r="BT11" s="237"/>
      <c r="BU11" s="237"/>
      <c r="BV11" s="237"/>
      <c r="BW11" s="170"/>
    </row>
    <row r="12" spans="1:76" s="481" customFormat="1" ht="13.5" customHeight="1" thickBot="1" x14ac:dyDescent="0.2">
      <c r="A12" s="480"/>
      <c r="B12" s="174"/>
      <c r="C12" s="485" t="s">
        <v>201</v>
      </c>
      <c r="D12" s="485"/>
      <c r="E12" s="485" t="s">
        <v>210</v>
      </c>
      <c r="F12" s="485"/>
      <c r="G12" s="485"/>
      <c r="H12" s="485"/>
      <c r="I12" s="485"/>
      <c r="J12" s="485"/>
      <c r="K12" s="485"/>
      <c r="L12" s="485"/>
      <c r="M12" s="485"/>
      <c r="N12" s="485"/>
      <c r="O12" s="485" t="s">
        <v>202</v>
      </c>
      <c r="P12" s="485"/>
      <c r="Q12" s="485"/>
      <c r="R12" s="485"/>
      <c r="S12" s="485"/>
      <c r="T12" s="485"/>
      <c r="U12" s="485"/>
      <c r="V12" s="485"/>
      <c r="W12" s="485"/>
      <c r="X12" s="485"/>
      <c r="Y12" s="485" t="s">
        <v>203</v>
      </c>
      <c r="Z12" s="485"/>
      <c r="AA12" s="485"/>
      <c r="AB12" s="485"/>
      <c r="AC12" s="485"/>
      <c r="AD12" s="485"/>
      <c r="AE12" s="485"/>
      <c r="AF12" s="485"/>
      <c r="AG12" s="485"/>
      <c r="AH12" s="485"/>
      <c r="AI12" s="496" t="s">
        <v>204</v>
      </c>
      <c r="AJ12" s="496"/>
      <c r="AK12" s="496"/>
      <c r="AL12" s="496"/>
      <c r="AM12" s="496"/>
      <c r="AN12" s="496"/>
      <c r="AO12" s="496"/>
      <c r="AP12" s="496"/>
      <c r="AQ12" s="496"/>
      <c r="AR12" s="496"/>
    </row>
    <row r="13" spans="1:76" s="484" customFormat="1" ht="15.95" customHeight="1" x14ac:dyDescent="0.15">
      <c r="A13" s="482"/>
      <c r="B13" s="483"/>
      <c r="C13" s="499" t="str">
        <f>O62</f>
        <v>阿部一恵</v>
      </c>
      <c r="D13" s="500" t="str">
        <f>T62</f>
        <v>YONDEN</v>
      </c>
      <c r="E13" s="501" t="str">
        <f>O65</f>
        <v>宗次英子</v>
      </c>
      <c r="F13" s="502"/>
      <c r="G13" s="502"/>
      <c r="H13" s="502"/>
      <c r="I13" s="502"/>
      <c r="J13" s="502" t="str">
        <f>T65</f>
        <v>川之江ｸﾗﾌﾞ</v>
      </c>
      <c r="K13" s="502"/>
      <c r="L13" s="502"/>
      <c r="M13" s="502"/>
      <c r="N13" s="503"/>
      <c r="O13" s="502" t="str">
        <f>O148</f>
        <v>石川瑞夏</v>
      </c>
      <c r="P13" s="502"/>
      <c r="Q13" s="502"/>
      <c r="R13" s="502"/>
      <c r="S13" s="502"/>
      <c r="T13" s="502" t="str">
        <f>T148</f>
        <v>新宮中学校</v>
      </c>
      <c r="U13" s="502"/>
      <c r="V13" s="502"/>
      <c r="W13" s="502"/>
      <c r="X13" s="502"/>
      <c r="Y13" s="501" t="str">
        <f>O151</f>
        <v>岩城千恵</v>
      </c>
      <c r="Z13" s="502"/>
      <c r="AA13" s="502"/>
      <c r="AB13" s="502"/>
      <c r="AC13" s="502"/>
      <c r="AD13" s="502" t="str">
        <f>T151</f>
        <v>ARROWS</v>
      </c>
      <c r="AE13" s="502"/>
      <c r="AF13" s="502"/>
      <c r="AG13" s="502"/>
      <c r="AH13" s="503"/>
      <c r="AI13" s="502" t="str">
        <f>O185</f>
        <v>山川千穂</v>
      </c>
      <c r="AJ13" s="502"/>
      <c r="AK13" s="502"/>
      <c r="AL13" s="502"/>
      <c r="AM13" s="502"/>
      <c r="AN13" s="502" t="str">
        <f>T185</f>
        <v>三島高校</v>
      </c>
      <c r="AO13" s="502"/>
      <c r="AP13" s="502"/>
      <c r="AQ13" s="502"/>
      <c r="AR13" s="503"/>
    </row>
    <row r="14" spans="1:76" s="484" customFormat="1" ht="15.95" customHeight="1" thickBot="1" x14ac:dyDescent="0.2">
      <c r="A14" s="482"/>
      <c r="B14" s="483"/>
      <c r="C14" s="504" t="str">
        <f>O63</f>
        <v>合田亜里砂</v>
      </c>
      <c r="D14" s="505" t="str">
        <f>T63</f>
        <v>土居ｸﾗﾌﾞ</v>
      </c>
      <c r="E14" s="506" t="str">
        <f>O66</f>
        <v>合田直子</v>
      </c>
      <c r="F14" s="507"/>
      <c r="G14" s="507"/>
      <c r="H14" s="507"/>
      <c r="I14" s="507"/>
      <c r="J14" s="507" t="str">
        <f>T66</f>
        <v>川之江ｸﾗﾌﾞ</v>
      </c>
      <c r="K14" s="507"/>
      <c r="L14" s="507"/>
      <c r="M14" s="507"/>
      <c r="N14" s="508"/>
      <c r="O14" s="507" t="str">
        <f>O149</f>
        <v>眞鍋小春</v>
      </c>
      <c r="P14" s="507"/>
      <c r="Q14" s="507"/>
      <c r="R14" s="507"/>
      <c r="S14" s="507"/>
      <c r="T14" s="507" t="str">
        <f>T149</f>
        <v>新宮中学校</v>
      </c>
      <c r="U14" s="507"/>
      <c r="V14" s="507"/>
      <c r="W14" s="507"/>
      <c r="X14" s="507"/>
      <c r="Y14" s="506" t="str">
        <f>O152</f>
        <v>渡邉ゆい</v>
      </c>
      <c r="Z14" s="507"/>
      <c r="AA14" s="507"/>
      <c r="AB14" s="507"/>
      <c r="AC14" s="507"/>
      <c r="AD14" s="507" t="str">
        <f>T152</f>
        <v>ARROWS</v>
      </c>
      <c r="AE14" s="507"/>
      <c r="AF14" s="507"/>
      <c r="AG14" s="507"/>
      <c r="AH14" s="508"/>
      <c r="AI14" s="507" t="str">
        <f>O186</f>
        <v>竹崎菜華</v>
      </c>
      <c r="AJ14" s="507"/>
      <c r="AK14" s="507"/>
      <c r="AL14" s="507"/>
      <c r="AM14" s="507"/>
      <c r="AN14" s="507" t="str">
        <f>T186</f>
        <v>三島高校</v>
      </c>
      <c r="AO14" s="507"/>
      <c r="AP14" s="507"/>
      <c r="AQ14" s="507"/>
      <c r="AR14" s="508"/>
    </row>
    <row r="15" spans="1:76" ht="5.25" customHeight="1" x14ac:dyDescent="0.15">
      <c r="C15" s="131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9"/>
      <c r="T15" s="129"/>
      <c r="U15" s="129"/>
      <c r="V15" s="129"/>
      <c r="W15" s="129"/>
      <c r="X15" s="129"/>
      <c r="Y15" s="129"/>
      <c r="Z15" s="129"/>
      <c r="AA15" s="130"/>
      <c r="AB15" s="130"/>
      <c r="AC15" s="130"/>
      <c r="AD15" s="130"/>
      <c r="AE15" s="125"/>
      <c r="AF15" s="125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237"/>
      <c r="BR15" s="237"/>
      <c r="BS15" s="237"/>
      <c r="BT15" s="237"/>
      <c r="BU15" s="237"/>
      <c r="BV15" s="237"/>
      <c r="BW15" s="170"/>
    </row>
    <row r="16" spans="1:76" s="481" customFormat="1" ht="13.5" customHeight="1" thickBot="1" x14ac:dyDescent="0.2">
      <c r="A16" s="480"/>
      <c r="B16" s="174"/>
      <c r="C16" s="485" t="s">
        <v>205</v>
      </c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 t="s">
        <v>206</v>
      </c>
      <c r="P16" s="485"/>
      <c r="Q16" s="485"/>
      <c r="R16" s="485"/>
      <c r="S16" s="485"/>
      <c r="T16" s="485"/>
      <c r="U16" s="485"/>
      <c r="V16" s="485"/>
      <c r="W16" s="485"/>
      <c r="X16" s="485"/>
      <c r="Y16" s="485" t="s">
        <v>207</v>
      </c>
      <c r="Z16" s="485"/>
      <c r="AA16" s="485"/>
      <c r="AB16" s="485"/>
      <c r="AC16" s="485"/>
      <c r="AD16" s="485"/>
      <c r="AE16" s="485"/>
      <c r="AF16" s="485"/>
      <c r="AG16" s="485"/>
      <c r="AH16" s="485"/>
      <c r="AI16" s="496" t="s">
        <v>211</v>
      </c>
      <c r="AJ16" s="496"/>
      <c r="AK16" s="496"/>
      <c r="AL16" s="496"/>
      <c r="AM16" s="496"/>
      <c r="AN16" s="496"/>
      <c r="AO16" s="496"/>
      <c r="AP16" s="496"/>
      <c r="AQ16" s="496"/>
      <c r="AR16" s="496"/>
    </row>
    <row r="17" spans="1:80" s="484" customFormat="1" ht="15.95" customHeight="1" x14ac:dyDescent="0.15">
      <c r="A17" s="482"/>
      <c r="B17" s="483"/>
      <c r="C17" s="499" t="str">
        <f>Z62</f>
        <v>隅田姉文</v>
      </c>
      <c r="D17" s="500" t="str">
        <f>AE62</f>
        <v>ﾊﾐﾝｸﾞﾊﾞｰﾄﾞ</v>
      </c>
      <c r="E17" s="501" t="s">
        <v>212</v>
      </c>
      <c r="F17" s="502"/>
      <c r="G17" s="502"/>
      <c r="H17" s="502"/>
      <c r="I17" s="502"/>
      <c r="J17" s="502" t="s">
        <v>212</v>
      </c>
      <c r="K17" s="502"/>
      <c r="L17" s="502"/>
      <c r="M17" s="502"/>
      <c r="N17" s="503"/>
      <c r="O17" s="502" t="str">
        <f>Z148</f>
        <v>清水梨緒奈</v>
      </c>
      <c r="P17" s="502"/>
      <c r="Q17" s="502"/>
      <c r="R17" s="502"/>
      <c r="S17" s="502"/>
      <c r="T17" s="502" t="str">
        <f>AE148</f>
        <v>土居中学校</v>
      </c>
      <c r="U17" s="502"/>
      <c r="V17" s="502"/>
      <c r="W17" s="502"/>
      <c r="X17" s="502"/>
      <c r="Y17" s="501" t="str">
        <f>Z151</f>
        <v>山中芽依</v>
      </c>
      <c r="Z17" s="502"/>
      <c r="AA17" s="502"/>
      <c r="AB17" s="502"/>
      <c r="AC17" s="502"/>
      <c r="AD17" s="502" t="str">
        <f>AE151</f>
        <v>土居中学校</v>
      </c>
      <c r="AE17" s="502"/>
      <c r="AF17" s="502"/>
      <c r="AG17" s="502"/>
      <c r="AH17" s="503"/>
      <c r="AI17" s="502" t="str">
        <f>Z185</f>
        <v>内田琴羽</v>
      </c>
      <c r="AJ17" s="502"/>
      <c r="AK17" s="502"/>
      <c r="AL17" s="502"/>
      <c r="AM17" s="502"/>
      <c r="AN17" s="502" t="str">
        <f>AE185</f>
        <v>新宮中学校</v>
      </c>
      <c r="AO17" s="502"/>
      <c r="AP17" s="502"/>
      <c r="AQ17" s="502"/>
      <c r="AR17" s="503"/>
    </row>
    <row r="18" spans="1:80" s="484" customFormat="1" ht="15.95" customHeight="1" thickBot="1" x14ac:dyDescent="0.2">
      <c r="A18" s="482"/>
      <c r="B18" s="483"/>
      <c r="C18" s="504" t="str">
        <f>Z63</f>
        <v>清水涼子</v>
      </c>
      <c r="D18" s="505" t="str">
        <f>AE63</f>
        <v>ﾊﾐﾝｸﾞﾊﾞｰﾄﾞ</v>
      </c>
      <c r="E18" s="506" t="s">
        <v>212</v>
      </c>
      <c r="F18" s="507"/>
      <c r="G18" s="507"/>
      <c r="H18" s="507"/>
      <c r="I18" s="507"/>
      <c r="J18" s="507" t="s">
        <v>212</v>
      </c>
      <c r="K18" s="507"/>
      <c r="L18" s="507"/>
      <c r="M18" s="507"/>
      <c r="N18" s="508"/>
      <c r="O18" s="507" t="str">
        <f>Z149</f>
        <v>石井ひまり</v>
      </c>
      <c r="P18" s="507"/>
      <c r="Q18" s="507"/>
      <c r="R18" s="507"/>
      <c r="S18" s="507"/>
      <c r="T18" s="507" t="str">
        <f>AE149</f>
        <v>土居中学校</v>
      </c>
      <c r="U18" s="507"/>
      <c r="V18" s="507"/>
      <c r="W18" s="507"/>
      <c r="X18" s="507"/>
      <c r="Y18" s="506" t="str">
        <f>Z152</f>
        <v>山中杏浬</v>
      </c>
      <c r="Z18" s="507"/>
      <c r="AA18" s="507"/>
      <c r="AB18" s="507"/>
      <c r="AC18" s="507"/>
      <c r="AD18" s="507" t="str">
        <f>AE152</f>
        <v>土居中学校</v>
      </c>
      <c r="AE18" s="507"/>
      <c r="AF18" s="507"/>
      <c r="AG18" s="507"/>
      <c r="AH18" s="508"/>
      <c r="AI18" s="507" t="str">
        <f>Z186</f>
        <v>池内一優</v>
      </c>
      <c r="AJ18" s="507"/>
      <c r="AK18" s="507"/>
      <c r="AL18" s="507"/>
      <c r="AM18" s="507"/>
      <c r="AN18" s="507" t="str">
        <f>AE186</f>
        <v>土居中学校</v>
      </c>
      <c r="AO18" s="507"/>
      <c r="AP18" s="507"/>
      <c r="AQ18" s="507"/>
      <c r="AR18" s="508"/>
    </row>
    <row r="19" spans="1:80" ht="9" customHeight="1" x14ac:dyDescent="0.15">
      <c r="C19" s="131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9"/>
      <c r="T19" s="129"/>
      <c r="U19" s="129"/>
      <c r="V19" s="129"/>
      <c r="W19" s="129"/>
      <c r="X19" s="129"/>
      <c r="Y19" s="129"/>
      <c r="Z19" s="129"/>
      <c r="AA19" s="130"/>
      <c r="AB19" s="130"/>
      <c r="AC19" s="130"/>
      <c r="AD19" s="130"/>
      <c r="AE19" s="125"/>
      <c r="AF19" s="125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237"/>
      <c r="BS19" s="237"/>
      <c r="BT19" s="237"/>
      <c r="BU19" s="237"/>
      <c r="BV19" s="237"/>
      <c r="BW19" s="237"/>
      <c r="BX19" s="170"/>
    </row>
    <row r="20" spans="1:80" ht="12" customHeight="1" x14ac:dyDescent="0.15">
      <c r="C20" s="157"/>
      <c r="D20" s="158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238"/>
      <c r="AD20" s="238"/>
      <c r="AE20" s="238"/>
      <c r="AF20" s="238"/>
      <c r="AG20" s="160"/>
      <c r="AH20" s="148"/>
      <c r="AI20" s="148"/>
      <c r="AJ20" s="148"/>
      <c r="AK20" s="148"/>
      <c r="AL20" s="148"/>
      <c r="AM20" s="148"/>
      <c r="AN20" s="148"/>
      <c r="AO20" s="148"/>
      <c r="BO20" s="125"/>
      <c r="BP20" s="125"/>
      <c r="BQ20" s="125"/>
      <c r="BR20" s="125"/>
      <c r="BS20" s="125"/>
      <c r="BT20" s="125"/>
      <c r="BU20" s="125"/>
    </row>
    <row r="21" spans="1:80" ht="15" customHeight="1" thickBot="1" x14ac:dyDescent="0.2">
      <c r="C21" s="296" t="s">
        <v>29</v>
      </c>
      <c r="D21" s="297"/>
      <c r="E21" s="298" t="s">
        <v>163</v>
      </c>
      <c r="F21" s="299"/>
      <c r="G21" s="299"/>
      <c r="H21" s="299"/>
      <c r="I21" s="299"/>
      <c r="J21" s="299"/>
      <c r="K21" s="299" t="s">
        <v>167</v>
      </c>
      <c r="L21" s="299"/>
      <c r="M21" s="299"/>
      <c r="N21" s="299"/>
      <c r="O21" s="299"/>
      <c r="P21" s="300"/>
      <c r="Q21" s="301" t="s">
        <v>22</v>
      </c>
      <c r="R21" s="302"/>
      <c r="S21" s="302"/>
      <c r="T21" s="303"/>
      <c r="U21" s="268"/>
      <c r="V21" s="269"/>
      <c r="W21" s="269"/>
      <c r="X21" s="132"/>
      <c r="Y21" s="132"/>
      <c r="Z21" s="132"/>
      <c r="AA21" s="135"/>
      <c r="AB21" s="136"/>
      <c r="AC21" s="137"/>
      <c r="AD21" s="137"/>
      <c r="AE21" s="137"/>
      <c r="AF21" s="137"/>
      <c r="AG21" s="138"/>
      <c r="AH21" s="138"/>
      <c r="AI21" s="138"/>
      <c r="AJ21" s="138"/>
      <c r="AK21" s="138"/>
      <c r="AR21" s="223"/>
      <c r="AS21" s="142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9"/>
      <c r="BI21" s="129"/>
      <c r="BJ21" s="129"/>
      <c r="BK21" s="129"/>
      <c r="BL21" s="129"/>
      <c r="BM21" s="129"/>
      <c r="BN21" s="129"/>
      <c r="BO21" s="129"/>
      <c r="BP21" s="130"/>
      <c r="BQ21" s="130"/>
      <c r="BR21" s="130"/>
      <c r="BS21" s="130"/>
      <c r="BT21" s="125"/>
      <c r="BU21" s="125"/>
    </row>
    <row r="22" spans="1:80" ht="15" customHeight="1" thickTop="1" thickBot="1" x14ac:dyDescent="0.2">
      <c r="C22" s="296"/>
      <c r="D22" s="297"/>
      <c r="E22" s="290" t="s">
        <v>164</v>
      </c>
      <c r="F22" s="291"/>
      <c r="G22" s="291"/>
      <c r="H22" s="291"/>
      <c r="I22" s="291"/>
      <c r="J22" s="291"/>
      <c r="K22" s="291" t="s">
        <v>168</v>
      </c>
      <c r="L22" s="291"/>
      <c r="M22" s="291"/>
      <c r="N22" s="291"/>
      <c r="O22" s="291"/>
      <c r="P22" s="293"/>
      <c r="Q22" s="304"/>
      <c r="R22" s="305"/>
      <c r="S22" s="305"/>
      <c r="T22" s="306"/>
      <c r="U22" s="132">
        <v>15</v>
      </c>
      <c r="V22" s="132">
        <v>21</v>
      </c>
      <c r="W22" s="270">
        <v>21</v>
      </c>
      <c r="X22" s="132"/>
      <c r="Y22" s="132"/>
      <c r="Z22" s="132"/>
      <c r="AA22" s="132"/>
      <c r="AB22" s="132"/>
      <c r="AC22" s="135"/>
      <c r="AD22" s="136"/>
      <c r="AE22" s="137"/>
      <c r="AF22" s="137"/>
      <c r="AG22" s="137"/>
      <c r="AH22" s="137"/>
      <c r="AI22" s="138"/>
      <c r="AJ22" s="138"/>
      <c r="AK22" s="138"/>
      <c r="AR22" s="223"/>
      <c r="AS22" s="142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9"/>
      <c r="BI22" s="129"/>
      <c r="BJ22" s="129"/>
      <c r="BK22" s="129"/>
      <c r="BL22" s="129"/>
      <c r="BM22" s="129"/>
      <c r="BN22" s="129"/>
      <c r="BO22" s="129"/>
      <c r="BP22" s="130"/>
      <c r="BQ22" s="130"/>
      <c r="BR22" s="130"/>
      <c r="BS22" s="130"/>
      <c r="BT22" s="125"/>
      <c r="BU22" s="125"/>
    </row>
    <row r="23" spans="1:80" ht="15" customHeight="1" thickTop="1" x14ac:dyDescent="0.15">
      <c r="C23" s="140" t="s">
        <v>21</v>
      </c>
      <c r="D23" s="142"/>
      <c r="E23" s="280" t="str">
        <f>C47</f>
        <v>眞鍋浩二</v>
      </c>
      <c r="F23" s="281"/>
      <c r="G23" s="281"/>
      <c r="H23" s="281"/>
      <c r="I23" s="281"/>
      <c r="J23" s="281"/>
      <c r="K23" s="282" t="str">
        <f>D47</f>
        <v>関川ｸﾗﾌﾞ</v>
      </c>
      <c r="L23" s="281"/>
      <c r="M23" s="281"/>
      <c r="N23" s="281"/>
      <c r="O23" s="281"/>
      <c r="P23" s="283"/>
      <c r="Q23" s="284" t="s">
        <v>20</v>
      </c>
      <c r="R23" s="285"/>
      <c r="S23" s="285"/>
      <c r="T23" s="286"/>
      <c r="U23" s="144">
        <v>21</v>
      </c>
      <c r="V23" s="144">
        <v>8</v>
      </c>
      <c r="W23" s="145">
        <v>14</v>
      </c>
      <c r="X23" s="276"/>
      <c r="Y23" s="278"/>
      <c r="Z23" s="132"/>
      <c r="AA23" s="132"/>
      <c r="AB23" s="187" t="s">
        <v>10</v>
      </c>
      <c r="AC23" s="141"/>
      <c r="AD23" s="125"/>
      <c r="AE23" s="125"/>
      <c r="AF23" s="125"/>
      <c r="AG23" s="143"/>
      <c r="AH23" s="143"/>
      <c r="AI23" s="143"/>
      <c r="AJ23" s="143"/>
      <c r="AK23" s="143"/>
      <c r="AR23" s="223"/>
      <c r="AS23" s="142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9"/>
      <c r="BI23" s="129"/>
      <c r="BJ23" s="129"/>
      <c r="BK23" s="129"/>
      <c r="BL23" s="129"/>
      <c r="BM23" s="129"/>
      <c r="BN23" s="129"/>
      <c r="BO23" s="129"/>
      <c r="BP23" s="130"/>
      <c r="BQ23" s="130"/>
      <c r="BR23" s="130"/>
      <c r="BS23" s="130"/>
      <c r="BT23" s="125"/>
      <c r="BU23" s="125"/>
    </row>
    <row r="24" spans="1:80" ht="15" customHeight="1" thickBot="1" x14ac:dyDescent="0.2">
      <c r="E24" s="290" t="str">
        <f>C48</f>
        <v>曽我部恭平</v>
      </c>
      <c r="F24" s="291"/>
      <c r="G24" s="291"/>
      <c r="H24" s="291"/>
      <c r="I24" s="291"/>
      <c r="J24" s="291"/>
      <c r="K24" s="292" t="str">
        <f>D48</f>
        <v>関川ｸﾗﾌﾞ</v>
      </c>
      <c r="L24" s="291"/>
      <c r="M24" s="291"/>
      <c r="N24" s="291"/>
      <c r="O24" s="291"/>
      <c r="P24" s="293"/>
      <c r="Q24" s="287"/>
      <c r="R24" s="288"/>
      <c r="S24" s="288"/>
      <c r="T24" s="289"/>
      <c r="U24" s="132"/>
      <c r="V24" s="132"/>
      <c r="W24" s="132"/>
      <c r="X24" s="132"/>
      <c r="Y24" s="279">
        <v>21</v>
      </c>
      <c r="Z24" s="269">
        <v>18</v>
      </c>
      <c r="AA24" s="269">
        <v>25</v>
      </c>
      <c r="AB24" s="294" t="str">
        <f>C32</f>
        <v>森勇気</v>
      </c>
      <c r="AC24" s="295"/>
      <c r="AD24" s="295"/>
      <c r="AE24" s="295"/>
      <c r="AF24" s="295"/>
      <c r="AG24" s="307" t="str">
        <f>D32</f>
        <v>TEAM BLOWIN</v>
      </c>
      <c r="AH24" s="295"/>
      <c r="AI24" s="295"/>
      <c r="AJ24" s="295"/>
      <c r="AK24" s="308"/>
      <c r="AR24" s="223"/>
      <c r="AS24" s="142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9"/>
      <c r="BI24" s="129"/>
      <c r="BJ24" s="129"/>
      <c r="BK24" s="129"/>
      <c r="BL24" s="129"/>
      <c r="BM24" s="129"/>
      <c r="BN24" s="129"/>
      <c r="BO24" s="129"/>
      <c r="BP24" s="130"/>
      <c r="BQ24" s="130"/>
      <c r="BR24" s="130"/>
      <c r="BS24" s="130"/>
      <c r="BT24" s="125"/>
      <c r="BU24" s="125"/>
    </row>
    <row r="25" spans="1:80" ht="15" customHeight="1" thickTop="1" x14ac:dyDescent="0.15">
      <c r="E25" s="280" t="s">
        <v>165</v>
      </c>
      <c r="F25" s="281"/>
      <c r="G25" s="281"/>
      <c r="H25" s="281"/>
      <c r="I25" s="281"/>
      <c r="J25" s="281"/>
      <c r="K25" s="281" t="s">
        <v>169</v>
      </c>
      <c r="L25" s="281"/>
      <c r="M25" s="281"/>
      <c r="N25" s="281"/>
      <c r="O25" s="281"/>
      <c r="P25" s="283"/>
      <c r="Q25" s="284" t="s">
        <v>18</v>
      </c>
      <c r="R25" s="285"/>
      <c r="S25" s="285"/>
      <c r="T25" s="286"/>
      <c r="U25" s="132"/>
      <c r="V25" s="132"/>
      <c r="W25" s="132"/>
      <c r="X25" s="139"/>
      <c r="Y25" s="277">
        <v>19</v>
      </c>
      <c r="Z25" s="132">
        <v>21</v>
      </c>
      <c r="AA25" s="139">
        <v>23</v>
      </c>
      <c r="AB25" s="309" t="str">
        <f>C33</f>
        <v>伊丹槙一郎</v>
      </c>
      <c r="AC25" s="310"/>
      <c r="AD25" s="310"/>
      <c r="AE25" s="310"/>
      <c r="AF25" s="310"/>
      <c r="AG25" s="311" t="str">
        <f>D33</f>
        <v>トーヨ</v>
      </c>
      <c r="AH25" s="310"/>
      <c r="AI25" s="310"/>
      <c r="AJ25" s="310"/>
      <c r="AK25" s="312"/>
      <c r="AR25" s="223"/>
      <c r="AS25" s="142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9"/>
      <c r="BI25" s="129"/>
      <c r="BJ25" s="129"/>
      <c r="BK25" s="129"/>
      <c r="BL25" s="129"/>
      <c r="BM25" s="129"/>
      <c r="BN25" s="129"/>
      <c r="BO25" s="129"/>
      <c r="BP25" s="130"/>
      <c r="BQ25" s="130"/>
      <c r="BR25" s="130"/>
      <c r="BS25" s="130"/>
      <c r="BT25" s="125"/>
      <c r="BU25" s="125"/>
    </row>
    <row r="26" spans="1:80" ht="15" customHeight="1" thickBot="1" x14ac:dyDescent="0.2">
      <c r="E26" s="290" t="s">
        <v>166</v>
      </c>
      <c r="F26" s="291"/>
      <c r="G26" s="291"/>
      <c r="H26" s="291"/>
      <c r="I26" s="291"/>
      <c r="J26" s="291"/>
      <c r="K26" s="291" t="s">
        <v>170</v>
      </c>
      <c r="L26" s="291"/>
      <c r="M26" s="291"/>
      <c r="N26" s="291"/>
      <c r="O26" s="291"/>
      <c r="P26" s="293"/>
      <c r="Q26" s="287"/>
      <c r="R26" s="288"/>
      <c r="S26" s="288"/>
      <c r="T26" s="289"/>
      <c r="U26" s="133">
        <v>17</v>
      </c>
      <c r="V26" s="133">
        <v>21</v>
      </c>
      <c r="W26" s="134">
        <v>17</v>
      </c>
      <c r="X26" s="132"/>
      <c r="Y26" s="168"/>
      <c r="Z26" s="132"/>
      <c r="AA26" s="132"/>
      <c r="AB26" s="313" t="s">
        <v>23</v>
      </c>
      <c r="AC26" s="313"/>
      <c r="AD26" s="313"/>
      <c r="AE26" s="313"/>
      <c r="AF26" s="313"/>
      <c r="AG26" s="313"/>
      <c r="AH26" s="313"/>
      <c r="AI26" s="313"/>
      <c r="AJ26" s="313"/>
      <c r="AK26" s="313"/>
      <c r="AR26" s="223"/>
      <c r="AS26" s="142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9"/>
      <c r="BI26" s="129"/>
      <c r="BJ26" s="129"/>
      <c r="BK26" s="129"/>
      <c r="BL26" s="129"/>
      <c r="BM26" s="129"/>
      <c r="BN26" s="129"/>
      <c r="BO26" s="129"/>
      <c r="BP26" s="130"/>
      <c r="BQ26" s="130"/>
      <c r="BR26" s="130"/>
      <c r="BS26" s="130"/>
      <c r="BT26" s="125"/>
      <c r="BU26" s="125"/>
    </row>
    <row r="27" spans="1:80" ht="15" customHeight="1" thickTop="1" thickBot="1" x14ac:dyDescent="0.2">
      <c r="C27" s="314" t="s">
        <v>31</v>
      </c>
      <c r="D27" s="315"/>
      <c r="E27" s="280" t="str">
        <f>C56</f>
        <v>今井隆太</v>
      </c>
      <c r="F27" s="281"/>
      <c r="G27" s="281"/>
      <c r="H27" s="281"/>
      <c r="I27" s="281"/>
      <c r="J27" s="281"/>
      <c r="K27" s="282" t="str">
        <f>D56</f>
        <v>今井教室</v>
      </c>
      <c r="L27" s="281"/>
      <c r="M27" s="281"/>
      <c r="N27" s="281"/>
      <c r="O27" s="281"/>
      <c r="P27" s="283"/>
      <c r="Q27" s="304" t="s">
        <v>17</v>
      </c>
      <c r="R27" s="305"/>
      <c r="S27" s="305"/>
      <c r="T27" s="306"/>
      <c r="U27" s="268">
        <v>21</v>
      </c>
      <c r="V27" s="269">
        <v>17</v>
      </c>
      <c r="W27" s="271">
        <v>21</v>
      </c>
      <c r="X27" s="272"/>
      <c r="Y27" s="132"/>
      <c r="Z27" s="132"/>
      <c r="AA27" s="132"/>
      <c r="AB27" s="319" t="str">
        <f>C56</f>
        <v>今井隆太</v>
      </c>
      <c r="AC27" s="320"/>
      <c r="AD27" s="320"/>
      <c r="AE27" s="320"/>
      <c r="AF27" s="320"/>
      <c r="AG27" s="321" t="str">
        <f>D56</f>
        <v>今井教室</v>
      </c>
      <c r="AH27" s="321"/>
      <c r="AI27" s="321"/>
      <c r="AJ27" s="321"/>
      <c r="AK27" s="322"/>
      <c r="AR27" s="161"/>
      <c r="AS27" s="147"/>
      <c r="AT27" s="242"/>
      <c r="AU27" s="242"/>
      <c r="AV27" s="242"/>
      <c r="AW27" s="242"/>
      <c r="AX27" s="244"/>
      <c r="AY27" s="162"/>
      <c r="AZ27" s="242"/>
      <c r="BA27" s="249"/>
      <c r="BB27" s="244"/>
      <c r="BC27" s="162"/>
      <c r="BD27" s="171"/>
      <c r="BE27" s="249"/>
      <c r="BF27" s="244"/>
      <c r="BG27" s="162"/>
      <c r="BH27" s="171"/>
      <c r="BI27" s="249"/>
      <c r="BJ27" s="244"/>
      <c r="BK27" s="162"/>
      <c r="BL27" s="171"/>
      <c r="BM27" s="249"/>
      <c r="BN27" s="244"/>
      <c r="BO27" s="162"/>
      <c r="BP27" s="171"/>
      <c r="BQ27" s="249"/>
      <c r="BR27" s="244"/>
      <c r="BS27" s="162"/>
      <c r="BT27" s="171"/>
      <c r="BU27" s="249"/>
    </row>
    <row r="28" spans="1:80" ht="15" customHeight="1" thickTop="1" x14ac:dyDescent="0.15">
      <c r="C28" s="314"/>
      <c r="D28" s="315"/>
      <c r="E28" s="323" t="str">
        <f>C57</f>
        <v>阿部和哉</v>
      </c>
      <c r="F28" s="324"/>
      <c r="G28" s="324"/>
      <c r="H28" s="324"/>
      <c r="I28" s="324"/>
      <c r="J28" s="324"/>
      <c r="K28" s="325" t="str">
        <f>D57</f>
        <v>TEAM BLOWIN</v>
      </c>
      <c r="L28" s="324"/>
      <c r="M28" s="324"/>
      <c r="N28" s="324"/>
      <c r="O28" s="324"/>
      <c r="P28" s="326"/>
      <c r="Q28" s="316"/>
      <c r="R28" s="317"/>
      <c r="S28" s="317"/>
      <c r="T28" s="318"/>
      <c r="U28" s="132"/>
      <c r="V28" s="132"/>
      <c r="W28" s="132"/>
      <c r="X28" s="132"/>
      <c r="Y28" s="132"/>
      <c r="Z28" s="132"/>
      <c r="AA28" s="132"/>
      <c r="AB28" s="309" t="str">
        <f>C57</f>
        <v>阿部和哉</v>
      </c>
      <c r="AC28" s="310"/>
      <c r="AD28" s="310"/>
      <c r="AE28" s="310"/>
      <c r="AF28" s="310"/>
      <c r="AG28" s="311" t="str">
        <f>D57</f>
        <v>TEAM BLOWIN</v>
      </c>
      <c r="AH28" s="311"/>
      <c r="AI28" s="311"/>
      <c r="AJ28" s="311"/>
      <c r="AK28" s="327"/>
      <c r="AR28" s="223"/>
      <c r="AS28" s="142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9"/>
      <c r="BI28" s="129"/>
      <c r="BJ28" s="129"/>
      <c r="BK28" s="129"/>
      <c r="BL28" s="129"/>
      <c r="BM28" s="129"/>
      <c r="BN28" s="129"/>
      <c r="BO28" s="129"/>
      <c r="BP28" s="130"/>
      <c r="BQ28" s="130"/>
      <c r="BR28" s="130"/>
      <c r="BS28" s="130"/>
      <c r="BT28" s="125"/>
      <c r="BU28" s="125"/>
    </row>
    <row r="29" spans="1:80" ht="5.0999999999999996" customHeight="1" thickBot="1" x14ac:dyDescent="0.2">
      <c r="C29" s="131"/>
      <c r="D29" s="127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9"/>
      <c r="T29" s="129"/>
      <c r="U29" s="129"/>
      <c r="V29" s="129"/>
      <c r="W29" s="129"/>
      <c r="X29" s="129"/>
      <c r="Y29" s="129"/>
      <c r="Z29" s="129"/>
      <c r="AA29" s="130"/>
      <c r="AB29" s="130"/>
      <c r="AC29" s="130"/>
      <c r="AD29" s="130"/>
      <c r="AE29" s="125"/>
      <c r="AF29" s="125"/>
      <c r="AR29" s="223"/>
      <c r="AS29" s="142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9"/>
      <c r="BI29" s="129"/>
      <c r="BJ29" s="129"/>
      <c r="BK29" s="129"/>
      <c r="BL29" s="129"/>
      <c r="BM29" s="129"/>
      <c r="BN29" s="129"/>
      <c r="BO29" s="129"/>
      <c r="BP29" s="130"/>
      <c r="BQ29" s="130"/>
      <c r="BR29" s="130"/>
      <c r="BS29" s="130"/>
      <c r="BT29" s="125"/>
      <c r="BU29" s="125"/>
      <c r="CA29" s="138"/>
      <c r="CB29" s="172"/>
    </row>
    <row r="30" spans="1:80" ht="11.25" customHeight="1" x14ac:dyDescent="0.15">
      <c r="C30" s="328" t="s">
        <v>30</v>
      </c>
      <c r="D30" s="329"/>
      <c r="E30" s="332" t="str">
        <f>C32</f>
        <v>森勇気</v>
      </c>
      <c r="F30" s="333"/>
      <c r="G30" s="333"/>
      <c r="H30" s="334"/>
      <c r="I30" s="335" t="str">
        <f>C35</f>
        <v>仙波史也</v>
      </c>
      <c r="J30" s="333"/>
      <c r="K30" s="333"/>
      <c r="L30" s="334"/>
      <c r="M30" s="335" t="str">
        <f>C38</f>
        <v>長原芽美</v>
      </c>
      <c r="N30" s="333"/>
      <c r="O30" s="333"/>
      <c r="P30" s="334"/>
      <c r="Q30" s="335" t="str">
        <f>C41</f>
        <v>高木達也</v>
      </c>
      <c r="R30" s="333"/>
      <c r="S30" s="333"/>
      <c r="T30" s="336"/>
      <c r="U30" s="337" t="s">
        <v>0</v>
      </c>
      <c r="V30" s="338"/>
      <c r="W30" s="338"/>
      <c r="X30" s="339"/>
      <c r="Y30" s="4"/>
      <c r="Z30" s="450" t="s">
        <v>2</v>
      </c>
      <c r="AA30" s="451"/>
      <c r="AB30" s="450" t="s">
        <v>3</v>
      </c>
      <c r="AC30" s="452"/>
      <c r="AD30" s="451"/>
      <c r="AE30" s="453" t="s">
        <v>4</v>
      </c>
      <c r="AF30" s="454"/>
      <c r="AG30" s="455"/>
      <c r="AH30" s="128"/>
      <c r="AI30" s="128"/>
      <c r="AJ30" s="128"/>
      <c r="AK30" s="128"/>
      <c r="AL30" s="128"/>
      <c r="AM30" s="128"/>
      <c r="AN30" s="128"/>
      <c r="AO30" s="128"/>
      <c r="AP30" s="128"/>
      <c r="AQ30" s="129"/>
      <c r="AT30" s="129"/>
      <c r="AU30" s="129"/>
      <c r="AV30" s="129"/>
      <c r="AW30" s="129"/>
      <c r="AX30" s="129"/>
      <c r="AY30" s="130"/>
      <c r="AZ30" s="130"/>
      <c r="BA30" s="130"/>
      <c r="BB30" s="130"/>
      <c r="BO30" s="125"/>
      <c r="BP30" s="125"/>
      <c r="BQ30" s="125"/>
      <c r="BR30" s="125"/>
      <c r="BS30" s="125"/>
      <c r="BT30" s="125"/>
      <c r="BU30" s="125"/>
    </row>
    <row r="31" spans="1:80" ht="11.25" customHeight="1" thickBot="1" x14ac:dyDescent="0.2">
      <c r="C31" s="330"/>
      <c r="D31" s="331"/>
      <c r="E31" s="340" t="str">
        <f>C33</f>
        <v>伊丹槙一郎</v>
      </c>
      <c r="F31" s="341"/>
      <c r="G31" s="341"/>
      <c r="H31" s="342"/>
      <c r="I31" s="343" t="str">
        <f>C36</f>
        <v>尾崎慎</v>
      </c>
      <c r="J31" s="341"/>
      <c r="K31" s="341"/>
      <c r="L31" s="342"/>
      <c r="M31" s="343" t="str">
        <f>C39</f>
        <v>高橋善子</v>
      </c>
      <c r="N31" s="341"/>
      <c r="O31" s="341"/>
      <c r="P31" s="342"/>
      <c r="Q31" s="343" t="str">
        <f>C42</f>
        <v>今井康浩</v>
      </c>
      <c r="R31" s="341"/>
      <c r="S31" s="341"/>
      <c r="T31" s="344"/>
      <c r="U31" s="363" t="s">
        <v>1</v>
      </c>
      <c r="V31" s="364"/>
      <c r="W31" s="364"/>
      <c r="X31" s="365"/>
      <c r="Y31" s="4"/>
      <c r="Z31" s="57" t="s">
        <v>5</v>
      </c>
      <c r="AA31" s="56" t="s">
        <v>6</v>
      </c>
      <c r="AB31" s="57" t="s">
        <v>25</v>
      </c>
      <c r="AC31" s="56" t="s">
        <v>7</v>
      </c>
      <c r="AD31" s="55" t="s">
        <v>8</v>
      </c>
      <c r="AE31" s="56" t="s">
        <v>25</v>
      </c>
      <c r="AF31" s="56" t="s">
        <v>7</v>
      </c>
      <c r="AG31" s="55" t="s">
        <v>8</v>
      </c>
      <c r="AH31" s="128"/>
      <c r="AI31" s="128"/>
      <c r="AJ31" s="128"/>
      <c r="AK31" s="128"/>
      <c r="AL31" s="128"/>
      <c r="AM31" s="128"/>
      <c r="AN31" s="128"/>
      <c r="AO31" s="128"/>
      <c r="AP31" s="128"/>
      <c r="AQ31" s="129"/>
      <c r="AT31" s="129"/>
      <c r="AU31" s="129"/>
      <c r="AV31" s="129"/>
      <c r="AW31" s="129"/>
      <c r="AX31" s="129"/>
      <c r="AY31" s="130"/>
      <c r="AZ31" s="130"/>
      <c r="BA31" s="130"/>
      <c r="BB31" s="130"/>
      <c r="BO31" s="125"/>
      <c r="BP31" s="125"/>
      <c r="BQ31" s="125"/>
      <c r="BR31" s="125"/>
      <c r="BS31" s="125"/>
      <c r="BT31" s="125"/>
      <c r="BU31" s="125"/>
    </row>
    <row r="32" spans="1:80" ht="11.25" customHeight="1" x14ac:dyDescent="0.15">
      <c r="C32" s="40" t="s">
        <v>143</v>
      </c>
      <c r="D32" s="31" t="s">
        <v>24</v>
      </c>
      <c r="E32" s="366"/>
      <c r="F32" s="367"/>
      <c r="G32" s="367"/>
      <c r="H32" s="368"/>
      <c r="I32" s="37">
        <v>21</v>
      </c>
      <c r="J32" s="28" t="str">
        <f>IF(I32="","","-")</f>
        <v>-</v>
      </c>
      <c r="K32" s="36">
        <v>16</v>
      </c>
      <c r="L32" s="374" t="str">
        <f>IF(I32&lt;&gt;"",IF(I32&gt;K32,IF(I33&gt;K33,"○",IF(I34&gt;K34,"○","×")),IF(I33&gt;K33,IF(I34&gt;K34,"○","×"),"×")),"")</f>
        <v>○</v>
      </c>
      <c r="M32" s="37">
        <v>21</v>
      </c>
      <c r="N32" s="54" t="str">
        <f t="shared" ref="N32:N37" si="0">IF(M32="","","-")</f>
        <v>-</v>
      </c>
      <c r="O32" s="53">
        <v>19</v>
      </c>
      <c r="P32" s="374" t="str">
        <f>IF(M32&lt;&gt;"",IF(M32&gt;O32,IF(M33&gt;O33,"○",IF(M34&gt;O34,"○","×")),IF(M33&gt;O33,IF(M34&gt;O34,"○","×"),"×")),"")</f>
        <v>○</v>
      </c>
      <c r="Q32" s="69">
        <v>19</v>
      </c>
      <c r="R32" s="54" t="str">
        <f t="shared" ref="R32:R40" si="1">IF(Q32="","","-")</f>
        <v>-</v>
      </c>
      <c r="S32" s="36">
        <v>21</v>
      </c>
      <c r="T32" s="377" t="str">
        <f>IF(Q32&lt;&gt;"",IF(Q32&gt;S32,IF(Q33&gt;S33,"○",IF(Q34&gt;S34,"○","×")),IF(Q33&gt;S33,IF(Q34&gt;S34,"○","×"),"×")),"")</f>
        <v>○</v>
      </c>
      <c r="U32" s="371" t="s">
        <v>171</v>
      </c>
      <c r="V32" s="372"/>
      <c r="W32" s="372"/>
      <c r="X32" s="373"/>
      <c r="Y32" s="4"/>
      <c r="Z32" s="66"/>
      <c r="AA32" s="62"/>
      <c r="AB32" s="59"/>
      <c r="AC32" s="58"/>
      <c r="AD32" s="67"/>
      <c r="AE32" s="62"/>
      <c r="AF32" s="62"/>
      <c r="AG32" s="61"/>
      <c r="AH32" s="128"/>
      <c r="AI32" s="128"/>
      <c r="AJ32" s="128"/>
      <c r="AK32" s="128"/>
      <c r="AL32" s="128"/>
      <c r="AM32" s="128"/>
      <c r="AN32" s="128"/>
      <c r="AO32" s="128"/>
      <c r="AP32" s="128"/>
      <c r="AQ32" s="129"/>
      <c r="AT32" s="129"/>
      <c r="AU32" s="129"/>
      <c r="AV32" s="129"/>
      <c r="AW32" s="129"/>
      <c r="AX32" s="129"/>
      <c r="AY32" s="130"/>
      <c r="AZ32" s="130"/>
      <c r="BA32" s="130"/>
      <c r="BB32" s="130"/>
      <c r="BO32" s="125"/>
      <c r="BP32" s="125"/>
      <c r="BQ32" s="125"/>
      <c r="BR32" s="125"/>
      <c r="BS32" s="125"/>
      <c r="BT32" s="125"/>
      <c r="BU32" s="125"/>
    </row>
    <row r="33" spans="3:73" ht="11.25" customHeight="1" x14ac:dyDescent="0.15">
      <c r="C33" s="40" t="s">
        <v>151</v>
      </c>
      <c r="D33" s="31" t="s">
        <v>145</v>
      </c>
      <c r="E33" s="369"/>
      <c r="F33" s="352"/>
      <c r="G33" s="352"/>
      <c r="H33" s="353"/>
      <c r="I33" s="37">
        <v>22</v>
      </c>
      <c r="J33" s="28" t="str">
        <f>IF(I33="","","-")</f>
        <v>-</v>
      </c>
      <c r="K33" s="52">
        <v>24</v>
      </c>
      <c r="L33" s="375"/>
      <c r="M33" s="37">
        <v>21</v>
      </c>
      <c r="N33" s="28" t="str">
        <f t="shared" si="0"/>
        <v>-</v>
      </c>
      <c r="O33" s="36">
        <v>10</v>
      </c>
      <c r="P33" s="375"/>
      <c r="Q33" s="37">
        <v>22</v>
      </c>
      <c r="R33" s="28" t="str">
        <f t="shared" si="1"/>
        <v>-</v>
      </c>
      <c r="S33" s="36">
        <v>20</v>
      </c>
      <c r="T33" s="378"/>
      <c r="U33" s="360"/>
      <c r="V33" s="361"/>
      <c r="W33" s="361"/>
      <c r="X33" s="362"/>
      <c r="Y33" s="4"/>
      <c r="Z33" s="66">
        <f>COUNTIF(E32:T34,"○")</f>
        <v>3</v>
      </c>
      <c r="AA33" s="62">
        <f>COUNTIF(E32:T34,"×")</f>
        <v>0</v>
      </c>
      <c r="AB33" s="65">
        <f>(IF((E32&gt;G32),1,0))+(IF((E33&gt;G33),1,0))+(IF((E34&gt;G34),1,0))+(IF((I32&gt;K32),1,0))+(IF((I33&gt;K33),1,0))+(IF((I34&gt;K34),1,0))+(IF((M32&gt;O32),1,0))+(IF((M33&gt;O33),1,0))+(IF((M34&gt;O34),1,0))+(IF((Q32&gt;S32),1,0))+(IF((Q33&gt;S33),1,0))+(IF((Q34&gt;S34),1,0))</f>
        <v>6</v>
      </c>
      <c r="AC33" s="64">
        <f>(IF((E32&lt;G32),1,0))+(IF((E33&lt;G33),1,0))+(IF((E34&lt;G34),1,0))+(IF((I32&lt;K32),1,0))+(IF((I33&lt;K33),1,0))+(IF((I34&lt;K34),1,0))+(IF((M32&lt;O32),1,0))+(IF((M33&lt;O33),1,0))+(IF((M34&lt;O34),1,0))+(IF((Q32&lt;S32),1,0))+(IF((Q33&lt;S33),1,0))+(IF((Q34&lt;S34),1,0))</f>
        <v>2</v>
      </c>
      <c r="AD33" s="63">
        <f>AB33-AC33</f>
        <v>4</v>
      </c>
      <c r="AE33" s="62">
        <f>SUM(E32:E34,I32:I34,M32:M34,Q32:Q34)</f>
        <v>168</v>
      </c>
      <c r="AF33" s="62">
        <f>SUM(G32:G34,K32:K34,O32:O34,S32:S34)</f>
        <v>136</v>
      </c>
      <c r="AG33" s="61">
        <f>AE33-AF33</f>
        <v>32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9"/>
      <c r="AT33" s="129"/>
      <c r="AU33" s="129"/>
      <c r="AV33" s="129"/>
      <c r="AW33" s="129"/>
      <c r="AX33" s="129"/>
      <c r="AY33" s="130"/>
      <c r="AZ33" s="130"/>
      <c r="BA33" s="130"/>
      <c r="BB33" s="130"/>
      <c r="BO33" s="125"/>
      <c r="BP33" s="125"/>
      <c r="BQ33" s="125"/>
      <c r="BR33" s="125"/>
      <c r="BS33" s="125"/>
      <c r="BT33" s="125"/>
      <c r="BU33" s="125"/>
    </row>
    <row r="34" spans="3:73" ht="11.25" customHeight="1" x14ac:dyDescent="0.15">
      <c r="C34" s="228"/>
      <c r="D34" s="229"/>
      <c r="E34" s="370"/>
      <c r="F34" s="355"/>
      <c r="G34" s="355"/>
      <c r="H34" s="356"/>
      <c r="I34" s="49">
        <v>21</v>
      </c>
      <c r="J34" s="28" t="str">
        <f>IF(I34="","","-")</f>
        <v>-</v>
      </c>
      <c r="K34" s="47">
        <v>10</v>
      </c>
      <c r="L34" s="376"/>
      <c r="M34" s="49"/>
      <c r="N34" s="48" t="str">
        <f t="shared" si="0"/>
        <v/>
      </c>
      <c r="O34" s="47"/>
      <c r="P34" s="375"/>
      <c r="Q34" s="49">
        <v>21</v>
      </c>
      <c r="R34" s="48" t="str">
        <f t="shared" si="1"/>
        <v>-</v>
      </c>
      <c r="S34" s="47">
        <v>16</v>
      </c>
      <c r="T34" s="378"/>
      <c r="U34" s="10">
        <f>Z33</f>
        <v>3</v>
      </c>
      <c r="V34" s="9" t="s">
        <v>9</v>
      </c>
      <c r="W34" s="9">
        <f>AA33</f>
        <v>0</v>
      </c>
      <c r="X34" s="8" t="s">
        <v>6</v>
      </c>
      <c r="Y34" s="4"/>
      <c r="Z34" s="66"/>
      <c r="AA34" s="62"/>
      <c r="AB34" s="66"/>
      <c r="AC34" s="62"/>
      <c r="AD34" s="61"/>
      <c r="AE34" s="62"/>
      <c r="AF34" s="62"/>
      <c r="AG34" s="61"/>
      <c r="AH34" s="128"/>
      <c r="AI34" s="128"/>
      <c r="AJ34" s="128"/>
      <c r="AK34" s="128"/>
      <c r="AL34" s="128"/>
      <c r="AM34" s="128"/>
      <c r="AN34" s="128"/>
      <c r="AO34" s="128"/>
      <c r="AP34" s="128"/>
      <c r="AQ34" s="129"/>
      <c r="AT34" s="129"/>
      <c r="AU34" s="129"/>
      <c r="AV34" s="129"/>
      <c r="AW34" s="129"/>
      <c r="AX34" s="129"/>
      <c r="AY34" s="130"/>
      <c r="AZ34" s="130"/>
      <c r="BA34" s="130"/>
      <c r="BB34" s="130"/>
      <c r="BO34" s="125"/>
      <c r="BP34" s="125"/>
      <c r="BQ34" s="125"/>
      <c r="BR34" s="125"/>
      <c r="BS34" s="125"/>
      <c r="BT34" s="125"/>
      <c r="BU34" s="125"/>
    </row>
    <row r="35" spans="3:73" ht="11.25" customHeight="1" x14ac:dyDescent="0.15">
      <c r="C35" s="40" t="s">
        <v>140</v>
      </c>
      <c r="D35" s="230" t="s">
        <v>50</v>
      </c>
      <c r="E35" s="30">
        <f>IF(K32="","",K32)</f>
        <v>16</v>
      </c>
      <c r="F35" s="28" t="str">
        <f t="shared" ref="F35:F43" si="2">IF(E35="","","-")</f>
        <v>-</v>
      </c>
      <c r="G35" s="27">
        <f>IF(I32="","",I32)</f>
        <v>21</v>
      </c>
      <c r="H35" s="345" t="str">
        <f>IF(L32="","",IF(L32="○","×",IF(L32="×","○")))</f>
        <v>×</v>
      </c>
      <c r="I35" s="348"/>
      <c r="J35" s="349"/>
      <c r="K35" s="349"/>
      <c r="L35" s="350"/>
      <c r="M35" s="37">
        <v>21</v>
      </c>
      <c r="N35" s="28" t="str">
        <f t="shared" si="0"/>
        <v>-</v>
      </c>
      <c r="O35" s="36">
        <v>15</v>
      </c>
      <c r="P35" s="398" t="str">
        <f>IF(M35&lt;&gt;"",IF(M35&gt;O35,IF(M36&gt;O36,"○",IF(M37&gt;O37,"○","×")),IF(M36&gt;O36,IF(M37&gt;O37,"○","×"),"×")),"")</f>
        <v>○</v>
      </c>
      <c r="Q35" s="37">
        <v>17</v>
      </c>
      <c r="R35" s="28" t="str">
        <f t="shared" si="1"/>
        <v>-</v>
      </c>
      <c r="S35" s="36">
        <v>21</v>
      </c>
      <c r="T35" s="402" t="str">
        <f>IF(Q35&lt;&gt;"",IF(Q35&gt;S35,IF(Q36&gt;S36,"○",IF(Q37&gt;S37,"○","×")),IF(Q36&gt;S36,IF(Q37&gt;S37,"○","×"),"×")),"")</f>
        <v>×</v>
      </c>
      <c r="U35" s="357" t="s">
        <v>177</v>
      </c>
      <c r="V35" s="358"/>
      <c r="W35" s="358"/>
      <c r="X35" s="359"/>
      <c r="Y35" s="4"/>
      <c r="Z35" s="59"/>
      <c r="AA35" s="58"/>
      <c r="AB35" s="59"/>
      <c r="AC35" s="58"/>
      <c r="AD35" s="67"/>
      <c r="AE35" s="58"/>
      <c r="AF35" s="58"/>
      <c r="AG35" s="67"/>
      <c r="AH35" s="128"/>
      <c r="AI35" s="128"/>
      <c r="AJ35" s="128"/>
      <c r="AK35" s="128"/>
      <c r="AL35" s="128"/>
      <c r="AM35" s="128"/>
      <c r="AN35" s="128"/>
      <c r="AO35" s="128"/>
      <c r="AP35" s="128"/>
      <c r="AQ35" s="129"/>
      <c r="AT35" s="129"/>
      <c r="AU35" s="129"/>
      <c r="AV35" s="129"/>
      <c r="AW35" s="129"/>
      <c r="AX35" s="129"/>
      <c r="AY35" s="130"/>
      <c r="AZ35" s="130"/>
      <c r="BA35" s="130"/>
      <c r="BB35" s="130"/>
      <c r="BO35" s="125"/>
      <c r="BP35" s="125"/>
      <c r="BQ35" s="125"/>
      <c r="BR35" s="125"/>
      <c r="BS35" s="125"/>
      <c r="BT35" s="125"/>
      <c r="BU35" s="125"/>
    </row>
    <row r="36" spans="3:73" ht="11.25" customHeight="1" x14ac:dyDescent="0.15">
      <c r="C36" s="40" t="s">
        <v>141</v>
      </c>
      <c r="D36" s="31" t="s">
        <v>24</v>
      </c>
      <c r="E36" s="30">
        <f>IF(K33="","",K33)</f>
        <v>24</v>
      </c>
      <c r="F36" s="28" t="str">
        <f t="shared" si="2"/>
        <v>-</v>
      </c>
      <c r="G36" s="27">
        <f>IF(I33="","",I33)</f>
        <v>22</v>
      </c>
      <c r="H36" s="346" t="str">
        <f>IF(J33="","",J33)</f>
        <v>-</v>
      </c>
      <c r="I36" s="351"/>
      <c r="J36" s="352"/>
      <c r="K36" s="352"/>
      <c r="L36" s="353"/>
      <c r="M36" s="37">
        <v>21</v>
      </c>
      <c r="N36" s="28" t="str">
        <f t="shared" si="0"/>
        <v>-</v>
      </c>
      <c r="O36" s="36">
        <v>15</v>
      </c>
      <c r="P36" s="375"/>
      <c r="Q36" s="37">
        <v>18</v>
      </c>
      <c r="R36" s="28" t="str">
        <f t="shared" si="1"/>
        <v>-</v>
      </c>
      <c r="S36" s="36">
        <v>21</v>
      </c>
      <c r="T36" s="378"/>
      <c r="U36" s="360"/>
      <c r="V36" s="361"/>
      <c r="W36" s="361"/>
      <c r="X36" s="362"/>
      <c r="Y36" s="4"/>
      <c r="Z36" s="66">
        <f>COUNTIF(E35:T37,"○")</f>
        <v>1</v>
      </c>
      <c r="AA36" s="62">
        <f>COUNTIF(E35:T37,"×")</f>
        <v>2</v>
      </c>
      <c r="AB36" s="65">
        <f>(IF((E35&gt;G35),1,0))+(IF((E36&gt;G36),1,0))+(IF((E37&gt;G37),1,0))+(IF((I35&gt;K35),1,0))+(IF((I36&gt;K36),1,0))+(IF((I37&gt;K37),1,0))+(IF((M35&gt;O35),1,0))+(IF((M36&gt;O36),1,0))+(IF((M37&gt;O37),1,0))+(IF((Q35&gt;S35),1,0))+(IF((Q36&gt;S36),1,0))+(IF((Q37&gt;S37),1,0))</f>
        <v>3</v>
      </c>
      <c r="AC36" s="64">
        <f>(IF((E35&lt;G35),1,0))+(IF((E36&lt;G36),1,0))+(IF((E37&lt;G37),1,0))+(IF((I35&lt;K35),1,0))+(IF((I36&lt;K36),1,0))+(IF((I37&lt;K37),1,0))+(IF((M35&lt;O35),1,0))+(IF((M36&lt;O36),1,0))+(IF((M37&lt;O37),1,0))+(IF((Q35&lt;S35),1,0))+(IF((Q36&lt;S36),1,0))+(IF((Q37&lt;S37),1,0))</f>
        <v>4</v>
      </c>
      <c r="AD36" s="63">
        <f>AB36-AC36</f>
        <v>-1</v>
      </c>
      <c r="AE36" s="62">
        <f>SUM(E35:E37,I35:I37,M35:M37,Q35:Q37)</f>
        <v>127</v>
      </c>
      <c r="AF36" s="62">
        <f>SUM(G35:G37,K35:K37,O35:O37,S35:S37)</f>
        <v>136</v>
      </c>
      <c r="AG36" s="61">
        <f>AE36-AF36</f>
        <v>-9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9"/>
      <c r="AT36" s="129"/>
      <c r="AU36" s="129"/>
      <c r="AV36" s="129"/>
      <c r="AW36" s="129"/>
      <c r="AX36" s="129"/>
      <c r="AY36" s="130"/>
      <c r="AZ36" s="130"/>
      <c r="BA36" s="130"/>
      <c r="BB36" s="130"/>
      <c r="BO36" s="125"/>
      <c r="BP36" s="125"/>
      <c r="BQ36" s="125"/>
      <c r="BR36" s="125"/>
      <c r="BS36" s="125"/>
      <c r="BT36" s="125"/>
      <c r="BU36" s="125"/>
    </row>
    <row r="37" spans="3:73" ht="11.25" customHeight="1" x14ac:dyDescent="0.15">
      <c r="C37" s="228"/>
      <c r="D37" s="231"/>
      <c r="E37" s="51">
        <f>IF(K34="","",K34)</f>
        <v>10</v>
      </c>
      <c r="F37" s="28" t="str">
        <f t="shared" si="2"/>
        <v>-</v>
      </c>
      <c r="G37" s="50">
        <f>IF(I34="","",I34)</f>
        <v>21</v>
      </c>
      <c r="H37" s="347" t="str">
        <f>IF(J34="","",J34)</f>
        <v>-</v>
      </c>
      <c r="I37" s="354"/>
      <c r="J37" s="355"/>
      <c r="K37" s="355"/>
      <c r="L37" s="356"/>
      <c r="M37" s="49"/>
      <c r="N37" s="28" t="str">
        <f t="shared" si="0"/>
        <v/>
      </c>
      <c r="O37" s="47"/>
      <c r="P37" s="376"/>
      <c r="Q37" s="49"/>
      <c r="R37" s="48" t="str">
        <f t="shared" si="1"/>
        <v/>
      </c>
      <c r="S37" s="47"/>
      <c r="T37" s="403"/>
      <c r="U37" s="10">
        <f>Z36</f>
        <v>1</v>
      </c>
      <c r="V37" s="9" t="s">
        <v>9</v>
      </c>
      <c r="W37" s="9">
        <f>AA36</f>
        <v>2</v>
      </c>
      <c r="X37" s="8" t="s">
        <v>6</v>
      </c>
      <c r="Y37" s="4"/>
      <c r="Z37" s="3"/>
      <c r="AA37" s="2"/>
      <c r="AB37" s="3"/>
      <c r="AC37" s="2"/>
      <c r="AD37" s="1"/>
      <c r="AE37" s="2"/>
      <c r="AF37" s="2"/>
      <c r="AG37" s="1"/>
      <c r="AH37" s="128"/>
      <c r="AI37" s="128"/>
      <c r="AJ37" s="128"/>
      <c r="AK37" s="128"/>
      <c r="AL37" s="128"/>
      <c r="AM37" s="128"/>
      <c r="AN37" s="128"/>
      <c r="AO37" s="128"/>
      <c r="AP37" s="128"/>
      <c r="AQ37" s="129"/>
      <c r="AT37" s="129"/>
      <c r="AU37" s="129"/>
      <c r="AV37" s="129"/>
      <c r="AW37" s="129"/>
      <c r="AX37" s="129"/>
      <c r="AY37" s="130"/>
      <c r="AZ37" s="130"/>
      <c r="BA37" s="130"/>
      <c r="BB37" s="130"/>
      <c r="BO37" s="125"/>
      <c r="BP37" s="125"/>
      <c r="BQ37" s="125"/>
      <c r="BR37" s="125"/>
      <c r="BS37" s="125"/>
      <c r="BT37" s="125"/>
      <c r="BU37" s="125"/>
    </row>
    <row r="38" spans="3:73" ht="11.25" customHeight="1" x14ac:dyDescent="0.15">
      <c r="C38" s="232" t="s">
        <v>147</v>
      </c>
      <c r="D38" s="31" t="s">
        <v>148</v>
      </c>
      <c r="E38" s="30">
        <f>IF(O32="","",O32)</f>
        <v>19</v>
      </c>
      <c r="F38" s="32" t="str">
        <f t="shared" si="2"/>
        <v>-</v>
      </c>
      <c r="G38" s="27">
        <f>IF(M32="","",M32)</f>
        <v>21</v>
      </c>
      <c r="H38" s="345" t="str">
        <f>IF(P32="","",IF(P32="○","×",IF(P32="×","○")))</f>
        <v>×</v>
      </c>
      <c r="I38" s="29">
        <f>IF(O35="","",O35)</f>
        <v>15</v>
      </c>
      <c r="J38" s="28" t="str">
        <f t="shared" ref="J38:J43" si="3">IF(I38="","","-")</f>
        <v>-</v>
      </c>
      <c r="K38" s="27">
        <f>IF(M35="","",M35)</f>
        <v>21</v>
      </c>
      <c r="L38" s="345" t="str">
        <f>IF(P35="","",IF(P35="○","×",IF(P35="×","○")))</f>
        <v>×</v>
      </c>
      <c r="M38" s="348"/>
      <c r="N38" s="349"/>
      <c r="O38" s="349"/>
      <c r="P38" s="350"/>
      <c r="Q38" s="37">
        <v>16</v>
      </c>
      <c r="R38" s="28" t="str">
        <f t="shared" si="1"/>
        <v>-</v>
      </c>
      <c r="S38" s="36">
        <v>21</v>
      </c>
      <c r="T38" s="378" t="str">
        <f>IF(Q38&lt;&gt;"",IF(Q38&gt;S38,IF(Q39&gt;S39,"○",IF(Q40&gt;S40,"○","×")),IF(Q39&gt;S39,IF(Q40&gt;S40,"○","×"),"×")),"")</f>
        <v>×</v>
      </c>
      <c r="U38" s="357" t="s">
        <v>176</v>
      </c>
      <c r="V38" s="358"/>
      <c r="W38" s="358"/>
      <c r="X38" s="359"/>
      <c r="Y38" s="4"/>
      <c r="Z38" s="66"/>
      <c r="AA38" s="62"/>
      <c r="AB38" s="66"/>
      <c r="AC38" s="62"/>
      <c r="AD38" s="61"/>
      <c r="AE38" s="62"/>
      <c r="AF38" s="62"/>
      <c r="AG38" s="61"/>
      <c r="AH38" s="128"/>
      <c r="AI38" s="128"/>
      <c r="AJ38" s="128"/>
      <c r="AK38" s="128"/>
      <c r="AL38" s="128"/>
      <c r="AM38" s="128"/>
      <c r="AN38" s="128"/>
      <c r="AO38" s="128"/>
      <c r="AP38" s="128"/>
      <c r="AQ38" s="129"/>
      <c r="AT38" s="129"/>
      <c r="AU38" s="129"/>
      <c r="AV38" s="129"/>
      <c r="AW38" s="129"/>
      <c r="AX38" s="129"/>
      <c r="AY38" s="130"/>
      <c r="AZ38" s="130"/>
      <c r="BA38" s="130"/>
      <c r="BB38" s="130"/>
      <c r="BO38" s="125"/>
      <c r="BP38" s="125"/>
      <c r="BQ38" s="125"/>
      <c r="BR38" s="125"/>
      <c r="BS38" s="125"/>
      <c r="BT38" s="125"/>
      <c r="BU38" s="125"/>
    </row>
    <row r="39" spans="3:73" ht="11.25" customHeight="1" x14ac:dyDescent="0.15">
      <c r="C39" s="232" t="s">
        <v>149</v>
      </c>
      <c r="D39" s="31" t="s">
        <v>24</v>
      </c>
      <c r="E39" s="30">
        <f>IF(O33="","",O33)</f>
        <v>10</v>
      </c>
      <c r="F39" s="28" t="str">
        <f t="shared" si="2"/>
        <v>-</v>
      </c>
      <c r="G39" s="27">
        <f>IF(M33="","",M33)</f>
        <v>21</v>
      </c>
      <c r="H39" s="346" t="str">
        <f>IF(J36="","",J36)</f>
        <v/>
      </c>
      <c r="I39" s="29">
        <f>IF(O36="","",O36)</f>
        <v>15</v>
      </c>
      <c r="J39" s="28" t="str">
        <f t="shared" si="3"/>
        <v>-</v>
      </c>
      <c r="K39" s="27">
        <f>IF(M36="","",M36)</f>
        <v>21</v>
      </c>
      <c r="L39" s="346" t="str">
        <f>IF(N36="","",N36)</f>
        <v>-</v>
      </c>
      <c r="M39" s="351"/>
      <c r="N39" s="352"/>
      <c r="O39" s="352"/>
      <c r="P39" s="353"/>
      <c r="Q39" s="37">
        <v>19</v>
      </c>
      <c r="R39" s="28" t="str">
        <f t="shared" si="1"/>
        <v>-</v>
      </c>
      <c r="S39" s="36">
        <v>21</v>
      </c>
      <c r="T39" s="378"/>
      <c r="U39" s="360"/>
      <c r="V39" s="361"/>
      <c r="W39" s="361"/>
      <c r="X39" s="362"/>
      <c r="Y39" s="4"/>
      <c r="Z39" s="66">
        <f>COUNTIF(E38:T40,"○")</f>
        <v>0</v>
      </c>
      <c r="AA39" s="62">
        <f>COUNTIF(E38:T40,"×")</f>
        <v>3</v>
      </c>
      <c r="AB39" s="65">
        <f>(IF((E38&gt;G38),1,0))+(IF((E39&gt;G39),1,0))+(IF((E40&gt;G40),1,0))+(IF((I38&gt;K38),1,0))+(IF((I39&gt;K39),1,0))+(IF((I40&gt;K40),1,0))+(IF((M38&gt;O38),1,0))+(IF((M39&gt;O39),1,0))+(IF((M40&gt;O40),1,0))+(IF((Q38&gt;S38),1,0))+(IF((Q39&gt;S39),1,0))+(IF((Q40&gt;S40),1,0))</f>
        <v>0</v>
      </c>
      <c r="AC39" s="64">
        <f>(IF((E38&lt;G38),1,0))+(IF((E39&lt;G39),1,0))+(IF((E40&lt;G40),1,0))+(IF((I38&lt;K38),1,0))+(IF((I39&lt;K39),1,0))+(IF((I40&lt;K40),1,0))+(IF((M38&lt;O38),1,0))+(IF((M39&lt;O39),1,0))+(IF((M40&lt;O40),1,0))+(IF((Q38&lt;S38),1,0))+(IF((Q39&lt;S39),1,0))+(IF((Q40&lt;S40),1,0))</f>
        <v>6</v>
      </c>
      <c r="AD39" s="63">
        <f>AB39-AC39</f>
        <v>-6</v>
      </c>
      <c r="AE39" s="62">
        <f>SUM(E38:E40,I38:I40,M38:M40,Q38:Q40)</f>
        <v>94</v>
      </c>
      <c r="AF39" s="62">
        <f>SUM(G38:G40,K38:K40,O38:O40,S38:S40)</f>
        <v>126</v>
      </c>
      <c r="AG39" s="61">
        <f>AE39-AF39</f>
        <v>-32</v>
      </c>
      <c r="AH39" s="128"/>
      <c r="AI39" s="128"/>
      <c r="AJ39" s="128"/>
      <c r="AK39" s="128"/>
      <c r="AL39" s="128"/>
      <c r="AM39" s="128"/>
      <c r="AN39" s="128"/>
      <c r="AO39" s="128"/>
      <c r="AP39" s="128"/>
      <c r="AQ39" s="129"/>
      <c r="AT39" s="129"/>
      <c r="AU39" s="129"/>
      <c r="AV39" s="129"/>
      <c r="AW39" s="129"/>
      <c r="AX39" s="129"/>
      <c r="AY39" s="130"/>
      <c r="AZ39" s="130"/>
      <c r="BA39" s="130"/>
      <c r="BB39" s="130"/>
      <c r="BO39" s="125"/>
      <c r="BP39" s="125"/>
      <c r="BQ39" s="125"/>
      <c r="BR39" s="125"/>
      <c r="BS39" s="125"/>
      <c r="BT39" s="125"/>
      <c r="BU39" s="125"/>
    </row>
    <row r="40" spans="3:73" ht="11.25" customHeight="1" x14ac:dyDescent="0.15">
      <c r="C40" s="228"/>
      <c r="D40" s="229"/>
      <c r="E40" s="51" t="str">
        <f>IF(O34="","",O34)</f>
        <v/>
      </c>
      <c r="F40" s="48" t="str">
        <f t="shared" si="2"/>
        <v/>
      </c>
      <c r="G40" s="50" t="str">
        <f>IF(M34="","",M34)</f>
        <v/>
      </c>
      <c r="H40" s="347" t="str">
        <f>IF(J37="","",J37)</f>
        <v/>
      </c>
      <c r="I40" s="68" t="str">
        <f>IF(O37="","",O37)</f>
        <v/>
      </c>
      <c r="J40" s="28" t="str">
        <f t="shared" si="3"/>
        <v/>
      </c>
      <c r="K40" s="50" t="str">
        <f>IF(M37="","",M37)</f>
        <v/>
      </c>
      <c r="L40" s="347" t="str">
        <f>IF(N37="","",N37)</f>
        <v/>
      </c>
      <c r="M40" s="354"/>
      <c r="N40" s="355"/>
      <c r="O40" s="355"/>
      <c r="P40" s="356"/>
      <c r="Q40" s="49"/>
      <c r="R40" s="28" t="str">
        <f t="shared" si="1"/>
        <v/>
      </c>
      <c r="S40" s="47"/>
      <c r="T40" s="403"/>
      <c r="U40" s="10">
        <f>Z39</f>
        <v>0</v>
      </c>
      <c r="V40" s="9" t="s">
        <v>9</v>
      </c>
      <c r="W40" s="9">
        <f>AA39</f>
        <v>3</v>
      </c>
      <c r="X40" s="8" t="s">
        <v>6</v>
      </c>
      <c r="Y40" s="4"/>
      <c r="Z40" s="66"/>
      <c r="AA40" s="62"/>
      <c r="AB40" s="66"/>
      <c r="AC40" s="62"/>
      <c r="AD40" s="61"/>
      <c r="AE40" s="62"/>
      <c r="AF40" s="62"/>
      <c r="AG40" s="61"/>
      <c r="AH40" s="128"/>
      <c r="AI40" s="128"/>
      <c r="AJ40" s="128"/>
      <c r="AK40" s="128"/>
      <c r="AL40" s="128"/>
      <c r="AM40" s="128"/>
      <c r="AN40" s="128"/>
      <c r="AO40" s="128"/>
      <c r="AP40" s="128"/>
      <c r="AQ40" s="129"/>
      <c r="AT40" s="129"/>
      <c r="AU40" s="129"/>
      <c r="AV40" s="129"/>
      <c r="AW40" s="129"/>
      <c r="AX40" s="129"/>
      <c r="AY40" s="130"/>
      <c r="AZ40" s="130"/>
      <c r="BA40" s="130"/>
      <c r="BB40" s="130"/>
      <c r="BO40" s="125"/>
      <c r="BP40" s="125"/>
      <c r="BQ40" s="125"/>
      <c r="BR40" s="125"/>
      <c r="BS40" s="125"/>
      <c r="BT40" s="125"/>
      <c r="BU40" s="125"/>
    </row>
    <row r="41" spans="3:73" ht="11.25" customHeight="1" x14ac:dyDescent="0.15">
      <c r="C41" s="233" t="s">
        <v>144</v>
      </c>
      <c r="D41" s="230" t="s">
        <v>24</v>
      </c>
      <c r="E41" s="30">
        <f>IF(S32="","",S32)</f>
        <v>21</v>
      </c>
      <c r="F41" s="28" t="str">
        <f t="shared" si="2"/>
        <v>-</v>
      </c>
      <c r="G41" s="27">
        <f>IF(Q32="","",Q32)</f>
        <v>19</v>
      </c>
      <c r="H41" s="345" t="str">
        <f>IF(T32="","",IF(T32="○","×",IF(T32="×","○")))</f>
        <v>×</v>
      </c>
      <c r="I41" s="29">
        <f>IF(S35="","",S35)</f>
        <v>21</v>
      </c>
      <c r="J41" s="32" t="str">
        <f t="shared" si="3"/>
        <v>-</v>
      </c>
      <c r="K41" s="27">
        <f>IF(Q35="","",Q35)</f>
        <v>17</v>
      </c>
      <c r="L41" s="345" t="str">
        <f>IF(T35="","",IF(T35="○","×",IF(T35="×","○")))</f>
        <v>○</v>
      </c>
      <c r="M41" s="33">
        <f>IF(S38="","",S38)</f>
        <v>21</v>
      </c>
      <c r="N41" s="28" t="str">
        <f>IF(M41="","","-")</f>
        <v>-</v>
      </c>
      <c r="O41" s="243">
        <f>IF(Q38="","",Q38)</f>
        <v>16</v>
      </c>
      <c r="P41" s="345" t="str">
        <f>IF(T38="","",IF(T38="○","×",IF(T38="×","○")))</f>
        <v>○</v>
      </c>
      <c r="Q41" s="348"/>
      <c r="R41" s="349"/>
      <c r="S41" s="349"/>
      <c r="T41" s="380"/>
      <c r="U41" s="357" t="s">
        <v>175</v>
      </c>
      <c r="V41" s="358"/>
      <c r="W41" s="358"/>
      <c r="X41" s="359"/>
      <c r="Y41" s="4"/>
      <c r="Z41" s="59"/>
      <c r="AA41" s="58"/>
      <c r="AB41" s="59"/>
      <c r="AC41" s="58"/>
      <c r="AD41" s="67"/>
      <c r="AE41" s="58"/>
      <c r="AF41" s="58"/>
      <c r="AG41" s="67"/>
      <c r="AH41" s="128"/>
      <c r="AI41" s="128"/>
      <c r="AJ41" s="128"/>
      <c r="AK41" s="128"/>
      <c r="AL41" s="128"/>
      <c r="AM41" s="128"/>
      <c r="AN41" s="128"/>
      <c r="AO41" s="128"/>
      <c r="AP41" s="128"/>
      <c r="AQ41" s="129"/>
      <c r="AT41" s="129"/>
      <c r="AU41" s="129"/>
      <c r="AV41" s="129"/>
      <c r="AW41" s="129"/>
      <c r="AX41" s="129"/>
      <c r="AY41" s="130"/>
      <c r="AZ41" s="130"/>
      <c r="BA41" s="130"/>
      <c r="BB41" s="130"/>
      <c r="BO41" s="125"/>
      <c r="BP41" s="125"/>
      <c r="BQ41" s="125"/>
      <c r="BR41" s="125"/>
      <c r="BS41" s="125"/>
      <c r="BT41" s="125"/>
      <c r="BU41" s="125"/>
    </row>
    <row r="42" spans="3:73" ht="11.25" customHeight="1" x14ac:dyDescent="0.15">
      <c r="C42" s="232" t="s">
        <v>146</v>
      </c>
      <c r="D42" s="31" t="s">
        <v>150</v>
      </c>
      <c r="E42" s="30">
        <f>IF(S33="","",S33)</f>
        <v>20</v>
      </c>
      <c r="F42" s="28" t="str">
        <f t="shared" si="2"/>
        <v>-</v>
      </c>
      <c r="G42" s="27">
        <f>IF(Q33="","",Q33)</f>
        <v>22</v>
      </c>
      <c r="H42" s="346" t="str">
        <f>IF(J39="","",J39)</f>
        <v>-</v>
      </c>
      <c r="I42" s="29">
        <f>IF(S36="","",S36)</f>
        <v>21</v>
      </c>
      <c r="J42" s="28" t="str">
        <f t="shared" si="3"/>
        <v>-</v>
      </c>
      <c r="K42" s="27">
        <f>IF(Q36="","",Q36)</f>
        <v>18</v>
      </c>
      <c r="L42" s="346" t="str">
        <f>IF(N39="","",N39)</f>
        <v/>
      </c>
      <c r="M42" s="29">
        <f>IF(S39="","",S39)</f>
        <v>21</v>
      </c>
      <c r="N42" s="28" t="str">
        <f>IF(M42="","","-")</f>
        <v>-</v>
      </c>
      <c r="O42" s="27">
        <f>IF(Q39="","",Q39)</f>
        <v>19</v>
      </c>
      <c r="P42" s="346" t="str">
        <f>IF(R39="","",R39)</f>
        <v>-</v>
      </c>
      <c r="Q42" s="351"/>
      <c r="R42" s="352"/>
      <c r="S42" s="352"/>
      <c r="T42" s="381"/>
      <c r="U42" s="360"/>
      <c r="V42" s="361"/>
      <c r="W42" s="361"/>
      <c r="X42" s="362"/>
      <c r="Y42" s="4"/>
      <c r="Z42" s="66">
        <f>COUNTIF(E41:T43,"○")</f>
        <v>2</v>
      </c>
      <c r="AA42" s="62">
        <f>COUNTIF(E41:T43,"×")</f>
        <v>1</v>
      </c>
      <c r="AB42" s="65">
        <f>(IF((E41&gt;G41),1,0))+(IF((E42&gt;G42),1,0))+(IF((E43&gt;G43),1,0))+(IF((I41&gt;K41),1,0))+(IF((I42&gt;K42),1,0))+(IF((I43&gt;K43),1,0))+(IF((M41&gt;O41),1,0))+(IF((M42&gt;O42),1,0))+(IF((M43&gt;O43),1,0))+(IF((Q41&gt;S41),1,0))+(IF((Q42&gt;S42),1,0))+(IF((Q43&gt;S43),1,0))</f>
        <v>5</v>
      </c>
      <c r="AC42" s="64">
        <f>(IF((E41&lt;G41),1,0))+(IF((E42&lt;G42),1,0))+(IF((E43&lt;G43),1,0))+(IF((I41&lt;K41),1,0))+(IF((I42&lt;K42),1,0))+(IF((I43&lt;K43),1,0))+(IF((M41&lt;O41),1,0))+(IF((M42&lt;O42),1,0))+(IF((M43&lt;O43),1,0))+(IF((Q41&lt;S41),1,0))+(IF((Q42&lt;S42),1,0))+(IF((Q43&lt;S43),1,0))</f>
        <v>2</v>
      </c>
      <c r="AD42" s="63">
        <f>AB42-AC42</f>
        <v>3</v>
      </c>
      <c r="AE42" s="62">
        <f>SUM(E41:E43,I41:I43,M41:M43,Q41:Q43)</f>
        <v>141</v>
      </c>
      <c r="AF42" s="62">
        <f>SUM(G41:G43,K41:K43,O41:O43,S41:S43)</f>
        <v>132</v>
      </c>
      <c r="AG42" s="61">
        <f>AE42-AF42</f>
        <v>9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9"/>
      <c r="AT42" s="129"/>
      <c r="AU42" s="129"/>
      <c r="AV42" s="129"/>
      <c r="AW42" s="129"/>
      <c r="AX42" s="129"/>
      <c r="AY42" s="130"/>
      <c r="AZ42" s="130"/>
      <c r="BA42" s="130"/>
      <c r="BB42" s="130"/>
      <c r="BO42" s="125"/>
      <c r="BP42" s="125"/>
      <c r="BQ42" s="125"/>
      <c r="BR42" s="125"/>
      <c r="BS42" s="125"/>
      <c r="BT42" s="125"/>
      <c r="BU42" s="125"/>
    </row>
    <row r="43" spans="3:73" ht="11.25" customHeight="1" thickBot="1" x14ac:dyDescent="0.2">
      <c r="C43" s="234"/>
      <c r="D43" s="235"/>
      <c r="E43" s="20">
        <f>IF(S34="","",S34)</f>
        <v>16</v>
      </c>
      <c r="F43" s="18" t="str">
        <f t="shared" si="2"/>
        <v>-</v>
      </c>
      <c r="G43" s="245">
        <f>IF(Q34="","",Q34)</f>
        <v>21</v>
      </c>
      <c r="H43" s="379" t="str">
        <f>IF(J40="","",J40)</f>
        <v/>
      </c>
      <c r="I43" s="19" t="str">
        <f>IF(S37="","",S37)</f>
        <v/>
      </c>
      <c r="J43" s="18" t="str">
        <f t="shared" si="3"/>
        <v/>
      </c>
      <c r="K43" s="245" t="str">
        <f>IF(Q37="","",Q37)</f>
        <v/>
      </c>
      <c r="L43" s="379" t="str">
        <f>IF(N40="","",N40)</f>
        <v/>
      </c>
      <c r="M43" s="19" t="str">
        <f>IF(S40="","",S40)</f>
        <v/>
      </c>
      <c r="N43" s="18" t="str">
        <f>IF(M43="","","-")</f>
        <v/>
      </c>
      <c r="O43" s="245" t="str">
        <f>IF(Q40="","",Q40)</f>
        <v/>
      </c>
      <c r="P43" s="379" t="str">
        <f>IF(R40="","",R40)</f>
        <v/>
      </c>
      <c r="Q43" s="382"/>
      <c r="R43" s="383"/>
      <c r="S43" s="383"/>
      <c r="T43" s="384"/>
      <c r="U43" s="7">
        <f>Z42</f>
        <v>2</v>
      </c>
      <c r="V43" s="6" t="s">
        <v>9</v>
      </c>
      <c r="W43" s="6">
        <f>AA42</f>
        <v>1</v>
      </c>
      <c r="X43" s="5" t="s">
        <v>6</v>
      </c>
      <c r="Y43" s="4"/>
      <c r="Z43" s="3"/>
      <c r="AA43" s="2"/>
      <c r="AB43" s="3"/>
      <c r="AC43" s="2"/>
      <c r="AD43" s="1"/>
      <c r="AE43" s="2"/>
      <c r="AF43" s="2"/>
      <c r="AG43" s="1"/>
      <c r="AH43" s="128"/>
      <c r="AI43" s="128"/>
      <c r="AJ43" s="128"/>
      <c r="AK43" s="128"/>
      <c r="AL43" s="128"/>
      <c r="AM43" s="128"/>
      <c r="AN43" s="128"/>
      <c r="AO43" s="128"/>
      <c r="AP43" s="128"/>
      <c r="AQ43" s="129"/>
      <c r="AT43" s="129"/>
      <c r="AU43" s="129"/>
      <c r="AV43" s="129"/>
      <c r="AW43" s="129"/>
      <c r="AX43" s="129"/>
      <c r="AY43" s="130"/>
      <c r="AZ43" s="130"/>
      <c r="BA43" s="130"/>
      <c r="BB43" s="130"/>
      <c r="BO43" s="125"/>
      <c r="BP43" s="125"/>
      <c r="BQ43" s="125"/>
      <c r="BR43" s="125"/>
      <c r="BS43" s="125"/>
      <c r="BT43" s="125"/>
      <c r="BU43" s="125"/>
    </row>
    <row r="44" spans="3:73" ht="5.0999999999999996" customHeight="1" thickBot="1" x14ac:dyDescent="0.2">
      <c r="C44" s="221"/>
      <c r="D44" s="147"/>
      <c r="E44" s="239"/>
      <c r="F44" s="110"/>
      <c r="G44" s="239"/>
      <c r="H44" s="226"/>
      <c r="I44" s="240"/>
      <c r="J44" s="109"/>
      <c r="K44" s="240"/>
      <c r="L44" s="227"/>
      <c r="M44" s="240"/>
      <c r="N44" s="109"/>
      <c r="O44" s="240"/>
      <c r="P44" s="227"/>
      <c r="Q44" s="240"/>
      <c r="R44" s="109"/>
      <c r="S44" s="240"/>
      <c r="T44" s="227"/>
      <c r="U44" s="227"/>
      <c r="V44" s="227"/>
      <c r="W44" s="227"/>
      <c r="X44" s="227"/>
      <c r="Y44" s="225"/>
      <c r="Z44" s="225"/>
      <c r="AA44" s="225"/>
      <c r="AB44" s="225"/>
      <c r="AC44" s="160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9"/>
      <c r="AT44" s="129"/>
      <c r="AU44" s="129"/>
      <c r="AV44" s="129"/>
      <c r="AW44" s="129"/>
      <c r="AX44" s="129"/>
      <c r="AY44" s="130"/>
      <c r="AZ44" s="130"/>
      <c r="BA44" s="130"/>
      <c r="BB44" s="130"/>
      <c r="BO44" s="125"/>
      <c r="BP44" s="125"/>
      <c r="BQ44" s="125"/>
      <c r="BR44" s="125"/>
      <c r="BS44" s="125"/>
      <c r="BT44" s="125"/>
      <c r="BU44" s="125"/>
    </row>
    <row r="45" spans="3:73" ht="11.25" customHeight="1" x14ac:dyDescent="0.15">
      <c r="C45" s="328" t="s">
        <v>158</v>
      </c>
      <c r="D45" s="329"/>
      <c r="E45" s="332" t="str">
        <f>C47</f>
        <v>眞鍋浩二</v>
      </c>
      <c r="F45" s="333"/>
      <c r="G45" s="333"/>
      <c r="H45" s="334"/>
      <c r="I45" s="335" t="str">
        <f>C50</f>
        <v>森宏次郎</v>
      </c>
      <c r="J45" s="333"/>
      <c r="K45" s="333"/>
      <c r="L45" s="334"/>
      <c r="M45" s="335" t="str">
        <f>C53</f>
        <v>石崎健</v>
      </c>
      <c r="N45" s="333"/>
      <c r="O45" s="333"/>
      <c r="P45" s="334"/>
      <c r="Q45" s="335" t="str">
        <f>C56</f>
        <v>今井隆太</v>
      </c>
      <c r="R45" s="333"/>
      <c r="S45" s="333"/>
      <c r="T45" s="336"/>
      <c r="U45" s="337" t="s">
        <v>0</v>
      </c>
      <c r="V45" s="338"/>
      <c r="W45" s="338"/>
      <c r="X45" s="339"/>
      <c r="Y45" s="4"/>
      <c r="Z45" s="450" t="s">
        <v>2</v>
      </c>
      <c r="AA45" s="451"/>
      <c r="AB45" s="450" t="s">
        <v>3</v>
      </c>
      <c r="AC45" s="452"/>
      <c r="AD45" s="451"/>
      <c r="AE45" s="453" t="s">
        <v>4</v>
      </c>
      <c r="AF45" s="454"/>
      <c r="AG45" s="455"/>
      <c r="AH45" s="128"/>
      <c r="AI45" s="128"/>
      <c r="AJ45" s="128"/>
      <c r="AK45" s="128"/>
      <c r="AL45" s="128"/>
      <c r="AM45" s="128"/>
      <c r="AN45" s="128"/>
      <c r="AO45" s="128"/>
      <c r="AP45" s="128"/>
      <c r="AQ45" s="129"/>
      <c r="AT45" s="129"/>
      <c r="AU45" s="129"/>
      <c r="AV45" s="129"/>
      <c r="AW45" s="129"/>
      <c r="AX45" s="129"/>
      <c r="AY45" s="130"/>
      <c r="AZ45" s="130"/>
      <c r="BA45" s="130"/>
      <c r="BB45" s="130"/>
      <c r="BO45" s="125"/>
      <c r="BP45" s="125"/>
      <c r="BQ45" s="125"/>
      <c r="BR45" s="125"/>
      <c r="BS45" s="125"/>
      <c r="BT45" s="125"/>
      <c r="BU45" s="125"/>
    </row>
    <row r="46" spans="3:73" ht="11.25" customHeight="1" thickBot="1" x14ac:dyDescent="0.2">
      <c r="C46" s="330"/>
      <c r="D46" s="331"/>
      <c r="E46" s="340" t="str">
        <f>C48</f>
        <v>曽我部恭平</v>
      </c>
      <c r="F46" s="341"/>
      <c r="G46" s="341"/>
      <c r="H46" s="342"/>
      <c r="I46" s="343" t="str">
        <f>C51</f>
        <v>渡部獏</v>
      </c>
      <c r="J46" s="341"/>
      <c r="K46" s="341"/>
      <c r="L46" s="342"/>
      <c r="M46" s="343" t="str">
        <f>C54</f>
        <v>立川真也</v>
      </c>
      <c r="N46" s="341"/>
      <c r="O46" s="341"/>
      <c r="P46" s="342"/>
      <c r="Q46" s="343" t="str">
        <f>C57</f>
        <v>阿部和哉</v>
      </c>
      <c r="R46" s="341"/>
      <c r="S46" s="341"/>
      <c r="T46" s="344"/>
      <c r="U46" s="363" t="s">
        <v>1</v>
      </c>
      <c r="V46" s="364"/>
      <c r="W46" s="364"/>
      <c r="X46" s="365"/>
      <c r="Y46" s="4"/>
      <c r="Z46" s="57" t="s">
        <v>5</v>
      </c>
      <c r="AA46" s="56" t="s">
        <v>6</v>
      </c>
      <c r="AB46" s="57" t="s">
        <v>25</v>
      </c>
      <c r="AC46" s="56" t="s">
        <v>7</v>
      </c>
      <c r="AD46" s="55" t="s">
        <v>8</v>
      </c>
      <c r="AE46" s="56" t="s">
        <v>25</v>
      </c>
      <c r="AF46" s="56" t="s">
        <v>7</v>
      </c>
      <c r="AG46" s="55" t="s">
        <v>8</v>
      </c>
      <c r="AH46" s="128"/>
      <c r="AI46" s="128"/>
      <c r="AJ46" s="128"/>
      <c r="AK46" s="128"/>
      <c r="AL46" s="128"/>
      <c r="AM46" s="128"/>
      <c r="AN46" s="128"/>
      <c r="AO46" s="128"/>
      <c r="AP46" s="128"/>
      <c r="AQ46" s="129"/>
      <c r="AT46" s="129"/>
      <c r="AU46" s="129"/>
      <c r="AV46" s="129"/>
      <c r="AW46" s="129"/>
      <c r="AX46" s="129"/>
      <c r="AY46" s="130"/>
      <c r="AZ46" s="130"/>
      <c r="BA46" s="130"/>
      <c r="BB46" s="130"/>
      <c r="BO46" s="125"/>
      <c r="BP46" s="125"/>
      <c r="BQ46" s="125"/>
      <c r="BR46" s="125"/>
      <c r="BS46" s="125"/>
      <c r="BT46" s="125"/>
      <c r="BU46" s="125"/>
    </row>
    <row r="47" spans="3:73" ht="11.25" customHeight="1" x14ac:dyDescent="0.15">
      <c r="C47" s="40" t="s">
        <v>138</v>
      </c>
      <c r="D47" s="31" t="s">
        <v>50</v>
      </c>
      <c r="E47" s="366"/>
      <c r="F47" s="367"/>
      <c r="G47" s="367"/>
      <c r="H47" s="368"/>
      <c r="I47" s="37">
        <v>21</v>
      </c>
      <c r="J47" s="28" t="str">
        <f>IF(I47="","","-")</f>
        <v>-</v>
      </c>
      <c r="K47" s="36">
        <v>17</v>
      </c>
      <c r="L47" s="374" t="str">
        <f>IF(I47&lt;&gt;"",IF(I47&gt;K47,IF(I48&gt;K48,"○",IF(I49&gt;K49,"○","×")),IF(I48&gt;K48,IF(I49&gt;K49,"○","×"),"×")),"")</f>
        <v>○</v>
      </c>
      <c r="M47" s="37">
        <v>21</v>
      </c>
      <c r="N47" s="54" t="str">
        <f t="shared" ref="N47:N52" si="4">IF(M47="","","-")</f>
        <v>-</v>
      </c>
      <c r="O47" s="53">
        <v>15</v>
      </c>
      <c r="P47" s="374" t="str">
        <f>IF(M47&lt;&gt;"",IF(M47&gt;O47,IF(M48&gt;O48,"○",IF(M49&gt;O49,"○","×")),IF(M48&gt;O48,IF(M49&gt;O49,"○","×"),"×")),"")</f>
        <v>○</v>
      </c>
      <c r="Q47" s="69">
        <v>17</v>
      </c>
      <c r="R47" s="54" t="str">
        <f t="shared" ref="R47:R55" si="5">IF(Q47="","","-")</f>
        <v>-</v>
      </c>
      <c r="S47" s="36">
        <v>21</v>
      </c>
      <c r="T47" s="377" t="str">
        <f>IF(Q47&lt;&gt;"",IF(Q47&gt;S47,IF(Q48&gt;S48,"○",IF(Q49&gt;S49,"○","×")),IF(Q48&gt;S48,IF(Q49&gt;S49,"○","×"),"×")),"")</f>
        <v>×</v>
      </c>
      <c r="U47" s="371" t="s">
        <v>175</v>
      </c>
      <c r="V47" s="372"/>
      <c r="W47" s="372"/>
      <c r="X47" s="373"/>
      <c r="Y47" s="4"/>
      <c r="Z47" s="66"/>
      <c r="AA47" s="62"/>
      <c r="AB47" s="59"/>
      <c r="AC47" s="58"/>
      <c r="AD47" s="67"/>
      <c r="AE47" s="62"/>
      <c r="AF47" s="62"/>
      <c r="AG47" s="61"/>
      <c r="BO47" s="125"/>
      <c r="BP47" s="125"/>
      <c r="BQ47" s="125"/>
      <c r="BR47" s="125"/>
      <c r="BS47" s="125"/>
      <c r="BT47" s="125"/>
      <c r="BU47" s="125"/>
    </row>
    <row r="48" spans="3:73" ht="11.25" customHeight="1" x14ac:dyDescent="0.15">
      <c r="C48" s="40" t="s">
        <v>139</v>
      </c>
      <c r="D48" s="31" t="s">
        <v>50</v>
      </c>
      <c r="E48" s="369"/>
      <c r="F48" s="352"/>
      <c r="G48" s="352"/>
      <c r="H48" s="353"/>
      <c r="I48" s="37">
        <v>14</v>
      </c>
      <c r="J48" s="28" t="str">
        <f>IF(I48="","","-")</f>
        <v>-</v>
      </c>
      <c r="K48" s="52">
        <v>21</v>
      </c>
      <c r="L48" s="375"/>
      <c r="M48" s="37">
        <v>21</v>
      </c>
      <c r="N48" s="28" t="str">
        <f t="shared" si="4"/>
        <v>-</v>
      </c>
      <c r="O48" s="36">
        <v>14</v>
      </c>
      <c r="P48" s="375"/>
      <c r="Q48" s="37">
        <v>16</v>
      </c>
      <c r="R48" s="28" t="str">
        <f t="shared" si="5"/>
        <v>-</v>
      </c>
      <c r="S48" s="36">
        <v>21</v>
      </c>
      <c r="T48" s="378"/>
      <c r="U48" s="360"/>
      <c r="V48" s="361"/>
      <c r="W48" s="361"/>
      <c r="X48" s="362"/>
      <c r="Y48" s="4"/>
      <c r="Z48" s="66">
        <f>COUNTIF(E47:T49,"○")</f>
        <v>2</v>
      </c>
      <c r="AA48" s="62">
        <f>COUNTIF(E47:T49,"×")</f>
        <v>1</v>
      </c>
      <c r="AB48" s="65">
        <f>(IF((E47&gt;G47),1,0))+(IF((E48&gt;G48),1,0))+(IF((E49&gt;G49),1,0))+(IF((I47&gt;K47),1,0))+(IF((I48&gt;K48),1,0))+(IF((I49&gt;K49),1,0))+(IF((M47&gt;O47),1,0))+(IF((M48&gt;O48),1,0))+(IF((M49&gt;O49),1,0))+(IF((Q47&gt;S47),1,0))+(IF((Q48&gt;S48),1,0))+(IF((Q49&gt;S49),1,0))</f>
        <v>4</v>
      </c>
      <c r="AC48" s="64">
        <f>(IF((E47&lt;G47),1,0))+(IF((E48&lt;G48),1,0))+(IF((E49&lt;G49),1,0))+(IF((I47&lt;K47),1,0))+(IF((I48&lt;K48),1,0))+(IF((I49&lt;K49),1,0))+(IF((M47&lt;O47),1,0))+(IF((M48&lt;O48),1,0))+(IF((M49&lt;O49),1,0))+(IF((Q47&lt;S47),1,0))+(IF((Q48&lt;S48),1,0))+(IF((Q49&lt;S49),1,0))</f>
        <v>3</v>
      </c>
      <c r="AD48" s="63">
        <f>AB48-AC48</f>
        <v>1</v>
      </c>
      <c r="AE48" s="62">
        <f>SUM(E47:E49,I47:I49,M47:M49,Q47:Q49)</f>
        <v>131</v>
      </c>
      <c r="AF48" s="62">
        <f>SUM(G47:G49,K47:K49,O47:O49,S47:S49)</f>
        <v>127</v>
      </c>
      <c r="AG48" s="61">
        <f>AE48-AF48</f>
        <v>4</v>
      </c>
      <c r="AH48" s="128"/>
      <c r="AI48" s="128"/>
      <c r="AJ48" s="128"/>
      <c r="AK48" s="128"/>
      <c r="AL48" s="128"/>
      <c r="AM48" s="128"/>
      <c r="AN48" s="128"/>
      <c r="AO48" s="128"/>
      <c r="AP48" s="128"/>
      <c r="AQ48" s="129"/>
      <c r="AT48" s="129"/>
      <c r="AU48" s="129"/>
      <c r="AV48" s="129"/>
      <c r="AW48" s="129"/>
      <c r="AX48" s="129"/>
      <c r="AY48" s="130"/>
      <c r="AZ48" s="130"/>
      <c r="BA48" s="130"/>
      <c r="BB48" s="130"/>
      <c r="BO48" s="125"/>
      <c r="BP48" s="125"/>
      <c r="BQ48" s="125"/>
      <c r="BR48" s="125"/>
      <c r="BS48" s="125"/>
      <c r="BT48" s="125"/>
      <c r="BU48" s="125"/>
    </row>
    <row r="49" spans="1:75" ht="11.25" customHeight="1" x14ac:dyDescent="0.15">
      <c r="C49" s="228"/>
      <c r="D49" s="229"/>
      <c r="E49" s="370"/>
      <c r="F49" s="355"/>
      <c r="G49" s="355"/>
      <c r="H49" s="356"/>
      <c r="I49" s="49">
        <v>21</v>
      </c>
      <c r="J49" s="28" t="str">
        <f>IF(I49="","","-")</f>
        <v>-</v>
      </c>
      <c r="K49" s="47">
        <v>18</v>
      </c>
      <c r="L49" s="376"/>
      <c r="M49" s="49"/>
      <c r="N49" s="48" t="str">
        <f t="shared" si="4"/>
        <v/>
      </c>
      <c r="O49" s="47"/>
      <c r="P49" s="375"/>
      <c r="Q49" s="49"/>
      <c r="R49" s="48" t="str">
        <f t="shared" si="5"/>
        <v/>
      </c>
      <c r="S49" s="47"/>
      <c r="T49" s="378"/>
      <c r="U49" s="10">
        <f>Z48</f>
        <v>2</v>
      </c>
      <c r="V49" s="9" t="s">
        <v>9</v>
      </c>
      <c r="W49" s="9">
        <f>AA48</f>
        <v>1</v>
      </c>
      <c r="X49" s="8" t="s">
        <v>6</v>
      </c>
      <c r="Y49" s="4"/>
      <c r="Z49" s="66"/>
      <c r="AA49" s="62"/>
      <c r="AB49" s="66"/>
      <c r="AC49" s="62"/>
      <c r="AD49" s="61"/>
      <c r="AE49" s="62"/>
      <c r="AF49" s="62"/>
      <c r="AG49" s="61"/>
      <c r="AH49" s="128"/>
      <c r="AI49" s="128"/>
      <c r="AJ49" s="128"/>
      <c r="AK49" s="128"/>
      <c r="AL49" s="128"/>
      <c r="AM49" s="128"/>
      <c r="AN49" s="128"/>
      <c r="AO49" s="128"/>
      <c r="AP49" s="128"/>
      <c r="AQ49" s="129"/>
      <c r="AT49" s="129"/>
      <c r="AU49" s="129"/>
      <c r="AV49" s="129"/>
      <c r="AW49" s="129"/>
      <c r="AX49" s="129"/>
      <c r="AY49" s="130"/>
      <c r="AZ49" s="130"/>
      <c r="BA49" s="130"/>
      <c r="BB49" s="130"/>
      <c r="BO49" s="125"/>
      <c r="BP49" s="125"/>
      <c r="BQ49" s="125"/>
      <c r="BR49" s="125"/>
      <c r="BS49" s="125"/>
      <c r="BT49" s="125"/>
      <c r="BU49" s="125"/>
    </row>
    <row r="50" spans="1:75" ht="11.25" customHeight="1" x14ac:dyDescent="0.15">
      <c r="C50" s="40" t="s">
        <v>136</v>
      </c>
      <c r="D50" s="230" t="s">
        <v>24</v>
      </c>
      <c r="E50" s="30">
        <f>IF(K47="","",K47)</f>
        <v>17</v>
      </c>
      <c r="F50" s="28" t="str">
        <f t="shared" ref="F50:F58" si="6">IF(E50="","","-")</f>
        <v>-</v>
      </c>
      <c r="G50" s="27">
        <f>IF(I47="","",I47)</f>
        <v>21</v>
      </c>
      <c r="H50" s="345" t="str">
        <f>IF(L47="","",IF(L47="○","×",IF(L47="×","○")))</f>
        <v>×</v>
      </c>
      <c r="I50" s="348"/>
      <c r="J50" s="349"/>
      <c r="K50" s="349"/>
      <c r="L50" s="350"/>
      <c r="M50" s="37">
        <v>21</v>
      </c>
      <c r="N50" s="28" t="str">
        <f t="shared" si="4"/>
        <v>-</v>
      </c>
      <c r="O50" s="36">
        <v>13</v>
      </c>
      <c r="P50" s="398" t="str">
        <f>IF(M50&lt;&gt;"",IF(M50&gt;O50,IF(M51&gt;O51,"○",IF(M52&gt;O52,"○","×")),IF(M51&gt;O51,IF(M52&gt;O52,"○","×"),"×")),"")</f>
        <v>○</v>
      </c>
      <c r="Q50" s="37">
        <v>19</v>
      </c>
      <c r="R50" s="28" t="str">
        <f t="shared" si="5"/>
        <v>-</v>
      </c>
      <c r="S50" s="36">
        <v>21</v>
      </c>
      <c r="T50" s="402" t="str">
        <f>IF(Q50&lt;&gt;"",IF(Q50&gt;S50,IF(Q51&gt;S51,"○",IF(Q52&gt;S52,"○","×")),IF(Q51&gt;S51,IF(Q52&gt;S52,"○","×"),"×")),"")</f>
        <v>×</v>
      </c>
      <c r="U50" s="357" t="s">
        <v>177</v>
      </c>
      <c r="V50" s="358"/>
      <c r="W50" s="358"/>
      <c r="X50" s="359"/>
      <c r="Y50" s="4"/>
      <c r="Z50" s="59"/>
      <c r="AA50" s="58"/>
      <c r="AB50" s="59"/>
      <c r="AC50" s="58"/>
      <c r="AD50" s="67"/>
      <c r="AE50" s="58"/>
      <c r="AF50" s="58"/>
      <c r="AG50" s="67"/>
      <c r="AH50" s="128"/>
      <c r="AI50" s="128"/>
      <c r="AJ50" s="128"/>
      <c r="AK50" s="128"/>
      <c r="AL50" s="128"/>
      <c r="AM50" s="128"/>
      <c r="AN50" s="128"/>
      <c r="AO50" s="128"/>
      <c r="AP50" s="128"/>
      <c r="AQ50" s="129"/>
      <c r="AT50" s="129"/>
      <c r="AU50" s="129"/>
      <c r="AV50" s="129"/>
      <c r="AW50" s="129"/>
      <c r="AX50" s="129"/>
      <c r="AY50" s="130"/>
      <c r="AZ50" s="130"/>
      <c r="BA50" s="130"/>
      <c r="BB50" s="130"/>
      <c r="BO50" s="125"/>
      <c r="BP50" s="125"/>
      <c r="BQ50" s="125"/>
      <c r="BR50" s="125"/>
      <c r="BS50" s="125"/>
      <c r="BT50" s="125"/>
      <c r="BU50" s="125"/>
    </row>
    <row r="51" spans="1:75" ht="11.25" customHeight="1" x14ac:dyDescent="0.15">
      <c r="C51" s="40" t="s">
        <v>137</v>
      </c>
      <c r="D51" s="31" t="s">
        <v>24</v>
      </c>
      <c r="E51" s="30">
        <f>IF(K48="","",K48)</f>
        <v>21</v>
      </c>
      <c r="F51" s="28" t="str">
        <f t="shared" si="6"/>
        <v>-</v>
      </c>
      <c r="G51" s="27">
        <f>IF(I48="","",I48)</f>
        <v>14</v>
      </c>
      <c r="H51" s="346" t="str">
        <f>IF(J48="","",J48)</f>
        <v>-</v>
      </c>
      <c r="I51" s="351"/>
      <c r="J51" s="352"/>
      <c r="K51" s="352"/>
      <c r="L51" s="353"/>
      <c r="M51" s="37">
        <v>21</v>
      </c>
      <c r="N51" s="28" t="str">
        <f t="shared" si="4"/>
        <v>-</v>
      </c>
      <c r="O51" s="36">
        <v>15</v>
      </c>
      <c r="P51" s="375"/>
      <c r="Q51" s="37">
        <v>19</v>
      </c>
      <c r="R51" s="28" t="str">
        <f t="shared" si="5"/>
        <v>-</v>
      </c>
      <c r="S51" s="36">
        <v>21</v>
      </c>
      <c r="T51" s="378"/>
      <c r="U51" s="360"/>
      <c r="V51" s="361"/>
      <c r="W51" s="361"/>
      <c r="X51" s="362"/>
      <c r="Y51" s="4"/>
      <c r="Z51" s="66">
        <f>COUNTIF(E50:T52,"○")</f>
        <v>1</v>
      </c>
      <c r="AA51" s="62">
        <f>COUNTIF(E50:T52,"×")</f>
        <v>2</v>
      </c>
      <c r="AB51" s="65">
        <f>(IF((E50&gt;G50),1,0))+(IF((E51&gt;G51),1,0))+(IF((E52&gt;G52),1,0))+(IF((I50&gt;K50),1,0))+(IF((I51&gt;K51),1,0))+(IF((I52&gt;K52),1,0))+(IF((M50&gt;O50),1,0))+(IF((M51&gt;O51),1,0))+(IF((M52&gt;O52),1,0))+(IF((Q50&gt;S50),1,0))+(IF((Q51&gt;S51),1,0))+(IF((Q52&gt;S52),1,0))</f>
        <v>3</v>
      </c>
      <c r="AC51" s="64">
        <f>(IF((E50&lt;G50),1,0))+(IF((E51&lt;G51),1,0))+(IF((E52&lt;G52),1,0))+(IF((I50&lt;K50),1,0))+(IF((I51&lt;K51),1,0))+(IF((I52&lt;K52),1,0))+(IF((M50&lt;O50),1,0))+(IF((M51&lt;O51),1,0))+(IF((M52&lt;O52),1,0))+(IF((Q50&lt;S50),1,0))+(IF((Q51&lt;S51),1,0))+(IF((Q52&lt;S52),1,0))</f>
        <v>4</v>
      </c>
      <c r="AD51" s="63">
        <f>AB51-AC51</f>
        <v>-1</v>
      </c>
      <c r="AE51" s="62">
        <f>SUM(E50:E52,I50:I52,M50:M52,Q50:Q52)</f>
        <v>136</v>
      </c>
      <c r="AF51" s="62">
        <f>SUM(G50:G52,K50:K52,O50:O52,S50:S52)</f>
        <v>126</v>
      </c>
      <c r="AG51" s="61">
        <f>AE51-AF51</f>
        <v>10</v>
      </c>
      <c r="AH51" s="128"/>
      <c r="AI51" s="128"/>
      <c r="AJ51" s="128"/>
      <c r="AK51" s="128"/>
      <c r="AL51" s="128"/>
      <c r="AM51" s="128"/>
      <c r="AN51" s="128"/>
      <c r="AO51" s="128"/>
      <c r="AP51" s="128"/>
      <c r="AQ51" s="129"/>
      <c r="AT51" s="129"/>
      <c r="AU51" s="129"/>
      <c r="AV51" s="129"/>
      <c r="AW51" s="129"/>
      <c r="AX51" s="129"/>
      <c r="AY51" s="130"/>
      <c r="AZ51" s="130"/>
      <c r="BA51" s="130"/>
      <c r="BB51" s="130"/>
      <c r="BO51" s="125"/>
      <c r="BP51" s="125"/>
      <c r="BQ51" s="125"/>
      <c r="BR51" s="125"/>
      <c r="BS51" s="125"/>
      <c r="BT51" s="125"/>
      <c r="BU51" s="125"/>
    </row>
    <row r="52" spans="1:75" ht="11.25" customHeight="1" x14ac:dyDescent="0.15">
      <c r="C52" s="228"/>
      <c r="D52" s="231"/>
      <c r="E52" s="51">
        <f>IF(K49="","",K49)</f>
        <v>18</v>
      </c>
      <c r="F52" s="28" t="str">
        <f t="shared" si="6"/>
        <v>-</v>
      </c>
      <c r="G52" s="50">
        <f>IF(I49="","",I49)</f>
        <v>21</v>
      </c>
      <c r="H52" s="347" t="str">
        <f>IF(J49="","",J49)</f>
        <v>-</v>
      </c>
      <c r="I52" s="354"/>
      <c r="J52" s="355"/>
      <c r="K52" s="355"/>
      <c r="L52" s="356"/>
      <c r="M52" s="49"/>
      <c r="N52" s="28" t="str">
        <f t="shared" si="4"/>
        <v/>
      </c>
      <c r="O52" s="47"/>
      <c r="P52" s="376"/>
      <c r="Q52" s="49"/>
      <c r="R52" s="48" t="str">
        <f t="shared" si="5"/>
        <v/>
      </c>
      <c r="S52" s="47"/>
      <c r="T52" s="403"/>
      <c r="U52" s="10">
        <f>Z51</f>
        <v>1</v>
      </c>
      <c r="V52" s="9" t="s">
        <v>9</v>
      </c>
      <c r="W52" s="9">
        <f>AA51</f>
        <v>2</v>
      </c>
      <c r="X52" s="8" t="s">
        <v>6</v>
      </c>
      <c r="Y52" s="4"/>
      <c r="Z52" s="3"/>
      <c r="AA52" s="2"/>
      <c r="AB52" s="3"/>
      <c r="AC52" s="2"/>
      <c r="AD52" s="1"/>
      <c r="AE52" s="2"/>
      <c r="AF52" s="2"/>
      <c r="AG52" s="1"/>
      <c r="AH52" s="128"/>
      <c r="AI52" s="128"/>
      <c r="AJ52" s="128"/>
      <c r="AK52" s="128"/>
      <c r="AL52" s="128"/>
      <c r="AM52" s="128"/>
      <c r="AN52" s="128"/>
      <c r="AO52" s="128"/>
      <c r="AP52" s="128"/>
      <c r="AQ52" s="129"/>
      <c r="AT52" s="129"/>
      <c r="AU52" s="129"/>
      <c r="AV52" s="129"/>
      <c r="AW52" s="129"/>
      <c r="AX52" s="129"/>
      <c r="AY52" s="130"/>
      <c r="AZ52" s="130"/>
      <c r="BA52" s="130"/>
      <c r="BB52" s="130"/>
      <c r="BO52" s="125"/>
      <c r="BP52" s="125"/>
      <c r="BQ52" s="125"/>
      <c r="BR52" s="125"/>
      <c r="BS52" s="125"/>
      <c r="BT52" s="125"/>
      <c r="BU52" s="125"/>
    </row>
    <row r="53" spans="1:75" ht="11.25" customHeight="1" x14ac:dyDescent="0.15">
      <c r="C53" s="232" t="s">
        <v>134</v>
      </c>
      <c r="D53" s="31" t="s">
        <v>26</v>
      </c>
      <c r="E53" s="30">
        <f>IF(O47="","",O47)</f>
        <v>15</v>
      </c>
      <c r="F53" s="32" t="str">
        <f t="shared" si="6"/>
        <v>-</v>
      </c>
      <c r="G53" s="27">
        <f>IF(M47="","",M47)</f>
        <v>21</v>
      </c>
      <c r="H53" s="345" t="str">
        <f>IF(P47="","",IF(P47="○","×",IF(P47="×","○")))</f>
        <v>×</v>
      </c>
      <c r="I53" s="29">
        <f>IF(O50="","",O50)</f>
        <v>13</v>
      </c>
      <c r="J53" s="28" t="str">
        <f t="shared" ref="J53:J58" si="7">IF(I53="","","-")</f>
        <v>-</v>
      </c>
      <c r="K53" s="27">
        <f>IF(M50="","",M50)</f>
        <v>21</v>
      </c>
      <c r="L53" s="345" t="str">
        <f>IF(P50="","",IF(P50="○","×",IF(P50="×","○")))</f>
        <v>×</v>
      </c>
      <c r="M53" s="348"/>
      <c r="N53" s="349"/>
      <c r="O53" s="349"/>
      <c r="P53" s="350"/>
      <c r="Q53" s="37">
        <v>8</v>
      </c>
      <c r="R53" s="28" t="str">
        <f t="shared" si="5"/>
        <v>-</v>
      </c>
      <c r="S53" s="36">
        <v>21</v>
      </c>
      <c r="T53" s="378" t="str">
        <f>IF(Q53&lt;&gt;"",IF(Q53&gt;S53,IF(Q54&gt;S54,"○",IF(Q55&gt;S55,"○","×")),IF(Q54&gt;S54,IF(Q55&gt;S55,"○","×"),"×")),"")</f>
        <v>×</v>
      </c>
      <c r="U53" s="357" t="s">
        <v>176</v>
      </c>
      <c r="V53" s="358"/>
      <c r="W53" s="358"/>
      <c r="X53" s="359"/>
      <c r="Y53" s="4"/>
      <c r="Z53" s="66"/>
      <c r="AA53" s="62"/>
      <c r="AB53" s="66"/>
      <c r="AC53" s="62"/>
      <c r="AD53" s="61"/>
      <c r="AE53" s="62"/>
      <c r="AF53" s="62"/>
      <c r="AG53" s="61"/>
      <c r="AH53" s="128"/>
      <c r="AI53" s="128"/>
      <c r="AJ53" s="128"/>
      <c r="AK53" s="128"/>
      <c r="AL53" s="128"/>
      <c r="AM53" s="128"/>
      <c r="AN53" s="128"/>
      <c r="AO53" s="128"/>
      <c r="AP53" s="128"/>
      <c r="AQ53" s="129"/>
      <c r="AT53" s="129"/>
      <c r="AU53" s="129"/>
      <c r="AV53" s="129"/>
      <c r="AW53" s="129"/>
      <c r="AX53" s="129"/>
      <c r="AY53" s="130"/>
      <c r="AZ53" s="130"/>
      <c r="BA53" s="130"/>
      <c r="BB53" s="130"/>
      <c r="BO53" s="125"/>
      <c r="BP53" s="125"/>
      <c r="BQ53" s="125"/>
      <c r="BR53" s="125"/>
      <c r="BS53" s="125"/>
      <c r="BT53" s="125"/>
      <c r="BU53" s="125"/>
    </row>
    <row r="54" spans="1:75" ht="11.25" customHeight="1" x14ac:dyDescent="0.15">
      <c r="C54" s="232" t="s">
        <v>135</v>
      </c>
      <c r="D54" s="31" t="s">
        <v>26</v>
      </c>
      <c r="E54" s="30">
        <f>IF(O48="","",O48)</f>
        <v>14</v>
      </c>
      <c r="F54" s="28" t="str">
        <f t="shared" si="6"/>
        <v>-</v>
      </c>
      <c r="G54" s="27">
        <f>IF(M48="","",M48)</f>
        <v>21</v>
      </c>
      <c r="H54" s="346" t="str">
        <f>IF(J51="","",J51)</f>
        <v/>
      </c>
      <c r="I54" s="29">
        <f>IF(O51="","",O51)</f>
        <v>15</v>
      </c>
      <c r="J54" s="28" t="str">
        <f t="shared" si="7"/>
        <v>-</v>
      </c>
      <c r="K54" s="27">
        <f>IF(M51="","",M51)</f>
        <v>21</v>
      </c>
      <c r="L54" s="346" t="str">
        <f>IF(N51="","",N51)</f>
        <v>-</v>
      </c>
      <c r="M54" s="351"/>
      <c r="N54" s="352"/>
      <c r="O54" s="352"/>
      <c r="P54" s="353"/>
      <c r="Q54" s="37">
        <v>9</v>
      </c>
      <c r="R54" s="28" t="str">
        <f t="shared" si="5"/>
        <v>-</v>
      </c>
      <c r="S54" s="36">
        <v>21</v>
      </c>
      <c r="T54" s="378"/>
      <c r="U54" s="360"/>
      <c r="V54" s="361"/>
      <c r="W54" s="361"/>
      <c r="X54" s="362"/>
      <c r="Y54" s="4"/>
      <c r="Z54" s="66">
        <f>COUNTIF(E53:T55,"○")</f>
        <v>0</v>
      </c>
      <c r="AA54" s="62">
        <f>COUNTIF(E53:T55,"×")</f>
        <v>3</v>
      </c>
      <c r="AB54" s="65">
        <f>(IF((E53&gt;G53),1,0))+(IF((E54&gt;G54),1,0))+(IF((E55&gt;G55),1,0))+(IF((I53&gt;K53),1,0))+(IF((I54&gt;K54),1,0))+(IF((I55&gt;K55),1,0))+(IF((M53&gt;O53),1,0))+(IF((M54&gt;O54),1,0))+(IF((M55&gt;O55),1,0))+(IF((Q53&gt;S53),1,0))+(IF((Q54&gt;S54),1,0))+(IF((Q55&gt;S55),1,0))</f>
        <v>0</v>
      </c>
      <c r="AC54" s="64">
        <f>(IF((E53&lt;G53),1,0))+(IF((E54&lt;G54),1,0))+(IF((E55&lt;G55),1,0))+(IF((I53&lt;K53),1,0))+(IF((I54&lt;K54),1,0))+(IF((I55&lt;K55),1,0))+(IF((M53&lt;O53),1,0))+(IF((M54&lt;O54),1,0))+(IF((M55&lt;O55),1,0))+(IF((Q53&lt;S53),1,0))+(IF((Q54&lt;S54),1,0))+(IF((Q55&lt;S55),1,0))</f>
        <v>6</v>
      </c>
      <c r="AD54" s="63">
        <f>AB54-AC54</f>
        <v>-6</v>
      </c>
      <c r="AE54" s="62">
        <f>SUM(E53:E55,I53:I55,M53:M55,Q53:Q55)</f>
        <v>74</v>
      </c>
      <c r="AF54" s="62">
        <f>SUM(G53:G55,K53:K55,O53:O55,S53:S55)</f>
        <v>126</v>
      </c>
      <c r="AG54" s="61">
        <f>AE54-AF54</f>
        <v>-52</v>
      </c>
      <c r="AH54" s="128"/>
      <c r="AI54" s="128"/>
      <c r="AJ54" s="128"/>
      <c r="AK54" s="128"/>
      <c r="AL54" s="128"/>
      <c r="AM54" s="128"/>
      <c r="AN54" s="128"/>
      <c r="AO54" s="128"/>
      <c r="AP54" s="128"/>
      <c r="AQ54" s="129"/>
      <c r="AT54" s="129"/>
      <c r="AU54" s="129"/>
      <c r="AV54" s="129"/>
      <c r="AW54" s="129"/>
      <c r="AX54" s="129"/>
      <c r="AY54" s="130"/>
      <c r="AZ54" s="130"/>
      <c r="BA54" s="130"/>
      <c r="BB54" s="130"/>
      <c r="BO54" s="125"/>
      <c r="BP54" s="125"/>
      <c r="BQ54" s="125"/>
      <c r="BR54" s="125"/>
      <c r="BS54" s="125"/>
      <c r="BT54" s="125"/>
      <c r="BU54" s="125"/>
    </row>
    <row r="55" spans="1:75" ht="11.25" customHeight="1" x14ac:dyDescent="0.15">
      <c r="C55" s="228"/>
      <c r="D55" s="229"/>
      <c r="E55" s="51" t="str">
        <f>IF(O49="","",O49)</f>
        <v/>
      </c>
      <c r="F55" s="48" t="str">
        <f t="shared" si="6"/>
        <v/>
      </c>
      <c r="G55" s="50" t="str">
        <f>IF(M49="","",M49)</f>
        <v/>
      </c>
      <c r="H55" s="347" t="str">
        <f>IF(J52="","",J52)</f>
        <v/>
      </c>
      <c r="I55" s="68" t="str">
        <f>IF(O52="","",O52)</f>
        <v/>
      </c>
      <c r="J55" s="28" t="str">
        <f t="shared" si="7"/>
        <v/>
      </c>
      <c r="K55" s="50" t="str">
        <f>IF(M52="","",M52)</f>
        <v/>
      </c>
      <c r="L55" s="347" t="str">
        <f>IF(N52="","",N52)</f>
        <v/>
      </c>
      <c r="M55" s="354"/>
      <c r="N55" s="355"/>
      <c r="O55" s="355"/>
      <c r="P55" s="356"/>
      <c r="Q55" s="49"/>
      <c r="R55" s="28" t="str">
        <f t="shared" si="5"/>
        <v/>
      </c>
      <c r="S55" s="47"/>
      <c r="T55" s="403"/>
      <c r="U55" s="10">
        <f>Z54</f>
        <v>0</v>
      </c>
      <c r="V55" s="9" t="s">
        <v>9</v>
      </c>
      <c r="W55" s="9">
        <f>AA54</f>
        <v>3</v>
      </c>
      <c r="X55" s="8" t="s">
        <v>6</v>
      </c>
      <c r="Y55" s="4"/>
      <c r="Z55" s="66"/>
      <c r="AA55" s="62"/>
      <c r="AB55" s="66"/>
      <c r="AC55" s="62"/>
      <c r="AD55" s="61"/>
      <c r="AE55" s="62"/>
      <c r="AF55" s="62"/>
      <c r="AG55" s="61"/>
      <c r="AH55" s="128"/>
      <c r="AI55" s="128"/>
      <c r="AJ55" s="128"/>
      <c r="AK55" s="128"/>
      <c r="AL55" s="128"/>
      <c r="AM55" s="128"/>
      <c r="AN55" s="128"/>
      <c r="AO55" s="128"/>
      <c r="AP55" s="128"/>
      <c r="AQ55" s="129"/>
      <c r="AT55" s="129"/>
      <c r="AU55" s="129"/>
      <c r="AV55" s="129"/>
      <c r="AW55" s="129"/>
      <c r="AX55" s="129"/>
      <c r="AY55" s="130"/>
      <c r="AZ55" s="130"/>
      <c r="BA55" s="130"/>
      <c r="BB55" s="130"/>
      <c r="BO55" s="125"/>
      <c r="BP55" s="125"/>
      <c r="BQ55" s="125"/>
      <c r="BR55" s="125"/>
      <c r="BS55" s="125"/>
      <c r="BT55" s="125"/>
      <c r="BU55" s="125"/>
    </row>
    <row r="56" spans="1:75" ht="11.25" customHeight="1" x14ac:dyDescent="0.15">
      <c r="C56" s="233" t="s">
        <v>159</v>
      </c>
      <c r="D56" s="230" t="s">
        <v>160</v>
      </c>
      <c r="E56" s="30">
        <f>IF(S47="","",S47)</f>
        <v>21</v>
      </c>
      <c r="F56" s="28" t="str">
        <f t="shared" si="6"/>
        <v>-</v>
      </c>
      <c r="G56" s="27">
        <f>IF(Q47="","",Q47)</f>
        <v>17</v>
      </c>
      <c r="H56" s="345" t="str">
        <f>IF(T47="","",IF(T47="○","×",IF(T47="×","○")))</f>
        <v>○</v>
      </c>
      <c r="I56" s="29">
        <f>IF(S50="","",S50)</f>
        <v>21</v>
      </c>
      <c r="J56" s="32" t="str">
        <f t="shared" si="7"/>
        <v>-</v>
      </c>
      <c r="K56" s="27">
        <f>IF(Q50="","",Q50)</f>
        <v>19</v>
      </c>
      <c r="L56" s="345" t="str">
        <f>IF(T50="","",IF(T50="○","×",IF(T50="×","○")))</f>
        <v>○</v>
      </c>
      <c r="M56" s="33">
        <f>IF(S53="","",S53)</f>
        <v>21</v>
      </c>
      <c r="N56" s="28" t="str">
        <f>IF(M56="","","-")</f>
        <v>-</v>
      </c>
      <c r="O56" s="243">
        <f>IF(Q53="","",Q53)</f>
        <v>8</v>
      </c>
      <c r="P56" s="345" t="str">
        <f>IF(T53="","",IF(T53="○","×",IF(T53="×","○")))</f>
        <v>○</v>
      </c>
      <c r="Q56" s="348"/>
      <c r="R56" s="349"/>
      <c r="S56" s="349"/>
      <c r="T56" s="380"/>
      <c r="U56" s="357" t="s">
        <v>171</v>
      </c>
      <c r="V56" s="358"/>
      <c r="W56" s="358"/>
      <c r="X56" s="359"/>
      <c r="Y56" s="4"/>
      <c r="Z56" s="59"/>
      <c r="AA56" s="58"/>
      <c r="AB56" s="59"/>
      <c r="AC56" s="58"/>
      <c r="AD56" s="67"/>
      <c r="AE56" s="58"/>
      <c r="AF56" s="58"/>
      <c r="AG56" s="67"/>
      <c r="AH56" s="128"/>
      <c r="AI56" s="128"/>
      <c r="AJ56" s="128"/>
      <c r="AK56" s="128"/>
      <c r="AL56" s="128"/>
      <c r="AM56" s="128"/>
      <c r="AN56" s="128"/>
      <c r="AO56" s="128"/>
      <c r="AP56" s="128"/>
      <c r="AQ56" s="129"/>
      <c r="AT56" s="129"/>
      <c r="AU56" s="129"/>
      <c r="AV56" s="129"/>
      <c r="AW56" s="129"/>
      <c r="AX56" s="129"/>
      <c r="AY56" s="130"/>
      <c r="AZ56" s="130"/>
      <c r="BA56" s="130"/>
      <c r="BB56" s="130"/>
      <c r="BO56" s="125"/>
      <c r="BP56" s="125"/>
      <c r="BQ56" s="125"/>
      <c r="BR56" s="125"/>
      <c r="BS56" s="125"/>
      <c r="BT56" s="125"/>
      <c r="BU56" s="125"/>
    </row>
    <row r="57" spans="1:75" ht="11.25" customHeight="1" x14ac:dyDescent="0.15">
      <c r="C57" s="232" t="s">
        <v>142</v>
      </c>
      <c r="D57" s="31" t="s">
        <v>24</v>
      </c>
      <c r="E57" s="30">
        <f>IF(S48="","",S48)</f>
        <v>21</v>
      </c>
      <c r="F57" s="28" t="str">
        <f t="shared" si="6"/>
        <v>-</v>
      </c>
      <c r="G57" s="27">
        <f>IF(Q48="","",Q48)</f>
        <v>16</v>
      </c>
      <c r="H57" s="346" t="str">
        <f>IF(J54="","",J54)</f>
        <v>-</v>
      </c>
      <c r="I57" s="29">
        <f>IF(S51="","",S51)</f>
        <v>21</v>
      </c>
      <c r="J57" s="28" t="str">
        <f t="shared" si="7"/>
        <v>-</v>
      </c>
      <c r="K57" s="27">
        <f>IF(Q51="","",Q51)</f>
        <v>19</v>
      </c>
      <c r="L57" s="346" t="str">
        <f>IF(N54="","",N54)</f>
        <v/>
      </c>
      <c r="M57" s="29">
        <f>IF(S54="","",S54)</f>
        <v>21</v>
      </c>
      <c r="N57" s="28" t="str">
        <f>IF(M57="","","-")</f>
        <v>-</v>
      </c>
      <c r="O57" s="27">
        <f>IF(Q54="","",Q54)</f>
        <v>9</v>
      </c>
      <c r="P57" s="346" t="str">
        <f>IF(R54="","",R54)</f>
        <v>-</v>
      </c>
      <c r="Q57" s="351"/>
      <c r="R57" s="352"/>
      <c r="S57" s="352"/>
      <c r="T57" s="381"/>
      <c r="U57" s="360"/>
      <c r="V57" s="361"/>
      <c r="W57" s="361"/>
      <c r="X57" s="362"/>
      <c r="Y57" s="4"/>
      <c r="Z57" s="66">
        <f>COUNTIF(E56:T58,"○")</f>
        <v>3</v>
      </c>
      <c r="AA57" s="62">
        <f>COUNTIF(E56:T58,"×")</f>
        <v>0</v>
      </c>
      <c r="AB57" s="65">
        <f>(IF((E56&gt;G56),1,0))+(IF((E57&gt;G57),1,0))+(IF((E58&gt;G58),1,0))+(IF((I56&gt;K56),1,0))+(IF((I57&gt;K57),1,0))+(IF((I58&gt;K58),1,0))+(IF((M56&gt;O56),1,0))+(IF((M57&gt;O57),1,0))+(IF((M58&gt;O58),1,0))+(IF((Q56&gt;S56),1,0))+(IF((Q57&gt;S57),1,0))+(IF((Q58&gt;S58),1,0))</f>
        <v>6</v>
      </c>
      <c r="AC57" s="64">
        <f>(IF((E56&lt;G56),1,0))+(IF((E57&lt;G57),1,0))+(IF((E58&lt;G58),1,0))+(IF((I56&lt;K56),1,0))+(IF((I57&lt;K57),1,0))+(IF((I58&lt;K58),1,0))+(IF((M56&lt;O56),1,0))+(IF((M57&lt;O57),1,0))+(IF((M58&lt;O58),1,0))+(IF((Q56&lt;S56),1,0))+(IF((Q57&lt;S57),1,0))+(IF((Q58&lt;S58),1,0))</f>
        <v>0</v>
      </c>
      <c r="AD57" s="63">
        <f>AB57-AC57</f>
        <v>6</v>
      </c>
      <c r="AE57" s="62">
        <f>SUM(E56:E58,I56:I58,M56:M58,Q56:Q58)</f>
        <v>126</v>
      </c>
      <c r="AF57" s="62">
        <f>SUM(G56:G58,K56:K58,O56:O58,S56:S58)</f>
        <v>88</v>
      </c>
      <c r="AG57" s="61">
        <f>AE57-AF57</f>
        <v>38</v>
      </c>
      <c r="AH57" s="128"/>
      <c r="AI57" s="128"/>
      <c r="AJ57" s="128"/>
      <c r="AK57" s="128"/>
      <c r="AL57" s="128"/>
      <c r="AM57" s="128"/>
      <c r="AN57" s="128"/>
      <c r="AO57" s="128"/>
      <c r="AP57" s="128"/>
      <c r="AQ57" s="129"/>
      <c r="AT57" s="129"/>
      <c r="AU57" s="129"/>
      <c r="AV57" s="129"/>
      <c r="AW57" s="129"/>
      <c r="AX57" s="129"/>
      <c r="AY57" s="130"/>
      <c r="AZ57" s="130"/>
      <c r="BA57" s="130"/>
      <c r="BB57" s="130"/>
      <c r="BO57" s="125"/>
      <c r="BP57" s="125"/>
      <c r="BQ57" s="125"/>
      <c r="BR57" s="125"/>
      <c r="BS57" s="125"/>
      <c r="BT57" s="125"/>
      <c r="BU57" s="125"/>
    </row>
    <row r="58" spans="1:75" ht="11.25" customHeight="1" thickBot="1" x14ac:dyDescent="0.2">
      <c r="C58" s="236"/>
      <c r="D58" s="235"/>
      <c r="E58" s="20" t="str">
        <f>IF(S49="","",S49)</f>
        <v/>
      </c>
      <c r="F58" s="18" t="str">
        <f t="shared" si="6"/>
        <v/>
      </c>
      <c r="G58" s="245" t="str">
        <f>IF(Q49="","",Q49)</f>
        <v/>
      </c>
      <c r="H58" s="379" t="str">
        <f>IF(J55="","",J55)</f>
        <v/>
      </c>
      <c r="I58" s="19" t="str">
        <f>IF(S52="","",S52)</f>
        <v/>
      </c>
      <c r="J58" s="18" t="str">
        <f t="shared" si="7"/>
        <v/>
      </c>
      <c r="K58" s="245" t="str">
        <f>IF(Q52="","",Q52)</f>
        <v/>
      </c>
      <c r="L58" s="379" t="str">
        <f>IF(N55="","",N55)</f>
        <v/>
      </c>
      <c r="M58" s="19" t="str">
        <f>IF(S55="","",S55)</f>
        <v/>
      </c>
      <c r="N58" s="18" t="str">
        <f>IF(M58="","","-")</f>
        <v/>
      </c>
      <c r="O58" s="245" t="str">
        <f>IF(Q55="","",Q55)</f>
        <v/>
      </c>
      <c r="P58" s="379" t="str">
        <f>IF(R55="","",R55)</f>
        <v/>
      </c>
      <c r="Q58" s="382"/>
      <c r="R58" s="383"/>
      <c r="S58" s="383"/>
      <c r="T58" s="384"/>
      <c r="U58" s="7">
        <f>Z57</f>
        <v>3</v>
      </c>
      <c r="V58" s="6" t="s">
        <v>9</v>
      </c>
      <c r="W58" s="6">
        <f>AA57</f>
        <v>0</v>
      </c>
      <c r="X58" s="5" t="s">
        <v>6</v>
      </c>
      <c r="Y58" s="4"/>
      <c r="Z58" s="3"/>
      <c r="AA58" s="2"/>
      <c r="AB58" s="3"/>
      <c r="AC58" s="2"/>
      <c r="AD58" s="1"/>
      <c r="AE58" s="2"/>
      <c r="AF58" s="2"/>
      <c r="AG58" s="1"/>
      <c r="AH58" s="128"/>
      <c r="AI58" s="128"/>
      <c r="AJ58" s="128"/>
      <c r="AK58" s="128"/>
      <c r="AL58" s="128"/>
      <c r="AM58" s="128"/>
      <c r="AN58" s="128"/>
      <c r="AO58" s="128"/>
      <c r="AP58" s="128"/>
      <c r="AQ58" s="129"/>
      <c r="AT58" s="129"/>
      <c r="AU58" s="129"/>
      <c r="AV58" s="129"/>
      <c r="AW58" s="129"/>
      <c r="AX58" s="129"/>
      <c r="AY58" s="130"/>
      <c r="AZ58" s="130"/>
      <c r="BA58" s="130"/>
      <c r="BB58" s="130"/>
      <c r="BO58" s="125"/>
      <c r="BP58" s="125"/>
      <c r="BQ58" s="125"/>
      <c r="BR58" s="125"/>
      <c r="BS58" s="125"/>
      <c r="BT58" s="125"/>
      <c r="BU58" s="125"/>
    </row>
    <row r="59" spans="1:75" ht="12" customHeight="1" thickBot="1" x14ac:dyDescent="0.2"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9"/>
      <c r="N59" s="129"/>
      <c r="O59" s="129"/>
      <c r="P59" s="129"/>
      <c r="Q59" s="130"/>
      <c r="R59" s="130"/>
      <c r="S59" s="130"/>
      <c r="T59" s="130"/>
      <c r="Z59" s="125"/>
      <c r="AA59" s="125"/>
      <c r="AB59" s="125"/>
      <c r="AC59" s="125"/>
      <c r="AD59" s="125"/>
      <c r="AE59" s="125"/>
      <c r="AF59" s="125"/>
      <c r="BO59" s="125"/>
      <c r="BP59" s="125"/>
      <c r="BQ59" s="125"/>
      <c r="BR59" s="125"/>
      <c r="BS59" s="125"/>
      <c r="BT59" s="125"/>
      <c r="BU59" s="125"/>
    </row>
    <row r="60" spans="1:75" ht="12" customHeight="1" x14ac:dyDescent="0.15">
      <c r="A60" s="203"/>
      <c r="B60" s="203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1"/>
      <c r="N60" s="211"/>
      <c r="O60" s="211"/>
      <c r="P60" s="211"/>
      <c r="Q60" s="212"/>
      <c r="R60" s="212"/>
      <c r="S60" s="212"/>
      <c r="T60" s="212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BO60" s="125"/>
      <c r="BP60" s="125"/>
      <c r="BQ60" s="125"/>
      <c r="BR60" s="125"/>
      <c r="BS60" s="125"/>
      <c r="BT60" s="125"/>
      <c r="BU60" s="125"/>
    </row>
    <row r="61" spans="1:75" ht="15" customHeight="1" x14ac:dyDescent="0.15">
      <c r="O61" s="246" t="s">
        <v>36</v>
      </c>
      <c r="P61" s="246"/>
      <c r="Q61" s="246"/>
      <c r="R61" s="246"/>
      <c r="S61" s="246"/>
      <c r="T61" s="246"/>
      <c r="U61" s="246"/>
      <c r="V61" s="246"/>
      <c r="W61" s="246"/>
      <c r="X61" s="246"/>
      <c r="Y61" s="163"/>
      <c r="Z61" s="246" t="s">
        <v>37</v>
      </c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BC61" s="128"/>
      <c r="BD61" s="128"/>
      <c r="BO61" s="125"/>
      <c r="BP61" s="125"/>
      <c r="BQ61" s="125"/>
      <c r="BR61" s="125"/>
      <c r="BS61" s="125"/>
      <c r="BT61" s="125"/>
      <c r="BU61" s="125"/>
      <c r="BW61" s="130"/>
    </row>
    <row r="62" spans="1:75" ht="15" customHeight="1" x14ac:dyDescent="0.15">
      <c r="B62" s="414" t="s">
        <v>67</v>
      </c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4"/>
      <c r="N62" s="415"/>
      <c r="O62" s="319" t="str">
        <f>C79</f>
        <v>阿部一恵</v>
      </c>
      <c r="P62" s="320"/>
      <c r="Q62" s="320"/>
      <c r="R62" s="320"/>
      <c r="S62" s="320"/>
      <c r="T62" s="476" t="str">
        <f>D79</f>
        <v>YONDEN</v>
      </c>
      <c r="U62" s="320"/>
      <c r="V62" s="320"/>
      <c r="W62" s="320"/>
      <c r="X62" s="475"/>
      <c r="Y62" s="128"/>
      <c r="Z62" s="319" t="str">
        <f>C73</f>
        <v>隅田姉文</v>
      </c>
      <c r="AA62" s="320"/>
      <c r="AB62" s="320"/>
      <c r="AC62" s="320"/>
      <c r="AD62" s="320"/>
      <c r="AE62" s="476" t="str">
        <f>D73</f>
        <v>ﾊﾐﾝｸﾞﾊﾞｰﾄﾞ</v>
      </c>
      <c r="AF62" s="320"/>
      <c r="AG62" s="320"/>
      <c r="AH62" s="320"/>
      <c r="AI62" s="475"/>
      <c r="AJ62" s="143"/>
      <c r="BO62" s="125"/>
      <c r="BP62" s="125"/>
      <c r="BQ62" s="125"/>
      <c r="BR62" s="125"/>
      <c r="BS62" s="125"/>
      <c r="BT62" s="125"/>
      <c r="BU62" s="125"/>
      <c r="BW62" s="130"/>
    </row>
    <row r="63" spans="1:75" ht="15" customHeight="1" x14ac:dyDescent="0.15"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414"/>
      <c r="M63" s="414"/>
      <c r="N63" s="415"/>
      <c r="O63" s="309" t="str">
        <f>C80</f>
        <v>合田亜里砂</v>
      </c>
      <c r="P63" s="310"/>
      <c r="Q63" s="310"/>
      <c r="R63" s="310"/>
      <c r="S63" s="310"/>
      <c r="T63" s="478" t="str">
        <f>D80</f>
        <v>土居ｸﾗﾌﾞ</v>
      </c>
      <c r="U63" s="478"/>
      <c r="V63" s="478"/>
      <c r="W63" s="478"/>
      <c r="X63" s="479"/>
      <c r="Y63" s="128"/>
      <c r="Z63" s="309" t="str">
        <f>C74</f>
        <v>清水涼子</v>
      </c>
      <c r="AA63" s="310"/>
      <c r="AB63" s="310"/>
      <c r="AC63" s="310"/>
      <c r="AD63" s="310"/>
      <c r="AE63" s="478" t="str">
        <f>D74</f>
        <v>ﾊﾐﾝｸﾞﾊﾞｰﾄﾞ</v>
      </c>
      <c r="AF63" s="478"/>
      <c r="AG63" s="478"/>
      <c r="AH63" s="478"/>
      <c r="AI63" s="479"/>
      <c r="AJ63" s="137"/>
      <c r="AK63" s="137"/>
      <c r="AL63" s="137"/>
      <c r="AM63" s="138"/>
      <c r="AN63" s="138"/>
      <c r="AO63" s="138"/>
      <c r="BO63" s="125"/>
      <c r="BP63" s="125"/>
      <c r="BQ63" s="125"/>
      <c r="BR63" s="125"/>
      <c r="BS63" s="125"/>
      <c r="BT63" s="125"/>
      <c r="BU63" s="125"/>
      <c r="BW63" s="130"/>
    </row>
    <row r="64" spans="1:75" ht="15" customHeight="1" x14ac:dyDescent="0.15"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188"/>
      <c r="O64" s="193" t="s">
        <v>88</v>
      </c>
      <c r="P64" s="193"/>
      <c r="Q64" s="193"/>
      <c r="R64" s="193"/>
      <c r="S64" s="193"/>
      <c r="T64" s="193"/>
      <c r="U64" s="193"/>
      <c r="V64" s="193"/>
      <c r="W64" s="193"/>
      <c r="X64" s="193"/>
      <c r="Y64" s="163"/>
      <c r="Z64" s="137"/>
      <c r="AA64" s="138"/>
      <c r="AB64" s="138"/>
      <c r="AC64" s="138"/>
      <c r="AD64" s="125"/>
      <c r="AE64" s="125"/>
      <c r="AF64" s="125"/>
      <c r="BK64" s="130"/>
      <c r="BO64" s="125"/>
      <c r="BP64" s="125"/>
      <c r="BQ64" s="125"/>
      <c r="BR64" s="125"/>
      <c r="BS64" s="125"/>
      <c r="BT64" s="125"/>
      <c r="BU64" s="125"/>
    </row>
    <row r="65" spans="2:75" ht="15" customHeight="1" x14ac:dyDescent="0.15"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188"/>
      <c r="O65" s="319" t="s">
        <v>154</v>
      </c>
      <c r="P65" s="320"/>
      <c r="Q65" s="320"/>
      <c r="R65" s="320"/>
      <c r="S65" s="320"/>
      <c r="T65" s="476" t="s">
        <v>156</v>
      </c>
      <c r="U65" s="476"/>
      <c r="V65" s="476"/>
      <c r="W65" s="476"/>
      <c r="X65" s="477"/>
      <c r="Y65" s="389" t="s">
        <v>51</v>
      </c>
      <c r="Z65" s="390"/>
      <c r="AA65" s="390"/>
      <c r="AB65" s="390"/>
      <c r="AC65" s="390"/>
      <c r="AD65" s="390"/>
      <c r="AE65" s="390"/>
      <c r="AF65" s="390"/>
      <c r="AG65" s="390"/>
      <c r="AH65" s="390"/>
      <c r="AI65" s="390"/>
      <c r="BK65" s="130"/>
      <c r="BO65" s="125"/>
      <c r="BP65" s="125"/>
      <c r="BQ65" s="125"/>
      <c r="BR65" s="125"/>
      <c r="BS65" s="125"/>
      <c r="BT65" s="125"/>
      <c r="BU65" s="125"/>
    </row>
    <row r="66" spans="2:75" ht="15" customHeight="1" x14ac:dyDescent="0.15"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188"/>
      <c r="O66" s="309" t="s">
        <v>155</v>
      </c>
      <c r="P66" s="310"/>
      <c r="Q66" s="310"/>
      <c r="R66" s="310"/>
      <c r="S66" s="310"/>
      <c r="T66" s="478" t="s">
        <v>156</v>
      </c>
      <c r="U66" s="478"/>
      <c r="V66" s="478"/>
      <c r="W66" s="478"/>
      <c r="X66" s="479"/>
      <c r="Y66" s="389"/>
      <c r="Z66" s="390"/>
      <c r="AA66" s="390"/>
      <c r="AB66" s="390"/>
      <c r="AC66" s="390"/>
      <c r="AD66" s="390"/>
      <c r="AE66" s="390"/>
      <c r="AF66" s="390"/>
      <c r="AG66" s="390"/>
      <c r="AH66" s="390"/>
      <c r="AI66" s="390"/>
      <c r="BK66" s="130"/>
      <c r="BO66" s="125"/>
      <c r="BP66" s="125"/>
      <c r="BQ66" s="125"/>
      <c r="BR66" s="125"/>
      <c r="BS66" s="125"/>
      <c r="BT66" s="125"/>
      <c r="BU66" s="125"/>
    </row>
    <row r="67" spans="2:75" ht="15" customHeight="1" x14ac:dyDescent="0.15"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93" t="s">
        <v>11</v>
      </c>
      <c r="P67" s="193"/>
      <c r="Q67" s="193"/>
      <c r="R67" s="193"/>
      <c r="S67" s="193"/>
      <c r="T67" s="193"/>
      <c r="U67" s="193"/>
      <c r="V67" s="193"/>
      <c r="W67" s="193"/>
      <c r="X67" s="193"/>
      <c r="Y67" s="163"/>
      <c r="Z67" s="246" t="s">
        <v>12</v>
      </c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137"/>
      <c r="AM67" s="138"/>
      <c r="AN67" s="138"/>
      <c r="AO67" s="138"/>
      <c r="BO67" s="125"/>
      <c r="BP67" s="125"/>
      <c r="BQ67" s="125"/>
      <c r="BR67" s="125"/>
      <c r="BS67" s="125"/>
      <c r="BT67" s="125"/>
      <c r="BU67" s="125"/>
      <c r="BW67" s="130"/>
    </row>
    <row r="68" spans="2:75" ht="15" customHeight="1" x14ac:dyDescent="0.15">
      <c r="C68" s="391" t="s">
        <v>47</v>
      </c>
      <c r="D68" s="391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319" t="str">
        <f>C88</f>
        <v>合田拳斗</v>
      </c>
      <c r="P68" s="320"/>
      <c r="Q68" s="320"/>
      <c r="R68" s="320"/>
      <c r="S68" s="320"/>
      <c r="T68" s="476" t="s">
        <v>75</v>
      </c>
      <c r="U68" s="476"/>
      <c r="V68" s="476"/>
      <c r="W68" s="476"/>
      <c r="X68" s="477"/>
      <c r="Y68" s="128"/>
      <c r="Z68" s="319" t="str">
        <f>C82</f>
        <v>大西政義</v>
      </c>
      <c r="AA68" s="320"/>
      <c r="AB68" s="320"/>
      <c r="AC68" s="320"/>
      <c r="AD68" s="320"/>
      <c r="AE68" s="476" t="s">
        <v>38</v>
      </c>
      <c r="AF68" s="476"/>
      <c r="AG68" s="476"/>
      <c r="AH68" s="476"/>
      <c r="AI68" s="477"/>
      <c r="AJ68" s="143"/>
      <c r="AL68" s="137"/>
      <c r="AM68" s="138"/>
      <c r="AN68" s="138"/>
      <c r="AO68" s="138"/>
      <c r="BO68" s="125"/>
      <c r="BP68" s="125"/>
      <c r="BQ68" s="125"/>
      <c r="BR68" s="125"/>
      <c r="BS68" s="125"/>
      <c r="BT68" s="125"/>
      <c r="BU68" s="125"/>
      <c r="BW68" s="130"/>
    </row>
    <row r="69" spans="2:75" ht="15" customHeight="1" x14ac:dyDescent="0.15">
      <c r="C69" s="391"/>
      <c r="D69" s="391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309" t="str">
        <f>C89</f>
        <v>山川慶翔</v>
      </c>
      <c r="P69" s="310"/>
      <c r="Q69" s="310"/>
      <c r="R69" s="310"/>
      <c r="S69" s="310"/>
      <c r="T69" s="478" t="s">
        <v>75</v>
      </c>
      <c r="U69" s="478"/>
      <c r="V69" s="478"/>
      <c r="W69" s="478"/>
      <c r="X69" s="479"/>
      <c r="Y69" s="128"/>
      <c r="Z69" s="309" t="str">
        <f>C83</f>
        <v>石川壱斗</v>
      </c>
      <c r="AA69" s="310"/>
      <c r="AB69" s="310"/>
      <c r="AC69" s="310"/>
      <c r="AD69" s="310"/>
      <c r="AE69" s="478" t="s">
        <v>38</v>
      </c>
      <c r="AF69" s="478"/>
      <c r="AG69" s="478"/>
      <c r="AH69" s="478"/>
      <c r="AI69" s="479"/>
      <c r="AJ69" s="137"/>
      <c r="AK69" s="137"/>
      <c r="AL69" s="137"/>
      <c r="AM69" s="138"/>
      <c r="AN69" s="138"/>
      <c r="AO69" s="138"/>
      <c r="BO69" s="125"/>
      <c r="BP69" s="125"/>
      <c r="BQ69" s="125"/>
      <c r="BR69" s="125"/>
      <c r="BS69" s="125"/>
      <c r="BT69" s="125"/>
      <c r="BU69" s="125"/>
      <c r="BW69" s="130"/>
    </row>
    <row r="70" spans="2:75" ht="3" customHeight="1" thickBot="1" x14ac:dyDescent="0.2">
      <c r="C70" s="157"/>
      <c r="D70" s="158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238"/>
      <c r="AD70" s="238"/>
      <c r="AE70" s="238"/>
      <c r="AF70" s="238"/>
      <c r="AG70" s="160"/>
      <c r="AH70" s="148"/>
      <c r="AI70" s="148"/>
      <c r="AJ70" s="148"/>
      <c r="AK70" s="148"/>
      <c r="AL70" s="148"/>
      <c r="AM70" s="148"/>
      <c r="AN70" s="148"/>
      <c r="AO70" s="148"/>
      <c r="BO70" s="125"/>
      <c r="BP70" s="125"/>
      <c r="BQ70" s="125"/>
      <c r="BR70" s="125"/>
      <c r="BS70" s="125"/>
      <c r="BT70" s="125"/>
      <c r="BU70" s="125"/>
    </row>
    <row r="71" spans="2:75" ht="11.25" customHeight="1" x14ac:dyDescent="0.15">
      <c r="C71" s="385" t="s">
        <v>68</v>
      </c>
      <c r="D71" s="386"/>
      <c r="E71" s="332" t="str">
        <f>C73</f>
        <v>隅田姉文</v>
      </c>
      <c r="F71" s="333"/>
      <c r="G71" s="333"/>
      <c r="H71" s="334"/>
      <c r="I71" s="335" t="str">
        <f>C76</f>
        <v>眞鍋瑠</v>
      </c>
      <c r="J71" s="333"/>
      <c r="K71" s="333"/>
      <c r="L71" s="334"/>
      <c r="M71" s="335" t="str">
        <f>C79</f>
        <v>阿部一恵</v>
      </c>
      <c r="N71" s="333"/>
      <c r="O71" s="333"/>
      <c r="P71" s="334"/>
      <c r="Q71" s="335" t="str">
        <f>C82</f>
        <v>大西政義</v>
      </c>
      <c r="R71" s="333"/>
      <c r="S71" s="333"/>
      <c r="T71" s="334"/>
      <c r="U71" s="335" t="str">
        <f>C85</f>
        <v>宗次英子</v>
      </c>
      <c r="V71" s="333"/>
      <c r="W71" s="333"/>
      <c r="X71" s="333"/>
      <c r="Y71" s="335" t="str">
        <f>C88</f>
        <v>合田拳斗</v>
      </c>
      <c r="Z71" s="333"/>
      <c r="AA71" s="333"/>
      <c r="AB71" s="336"/>
      <c r="AC71" s="337" t="s">
        <v>0</v>
      </c>
      <c r="AD71" s="338"/>
      <c r="AE71" s="338"/>
      <c r="AF71" s="339"/>
      <c r="AG71" s="46"/>
      <c r="AH71" s="456" t="s">
        <v>2</v>
      </c>
      <c r="AI71" s="457"/>
      <c r="AJ71" s="450" t="s">
        <v>3</v>
      </c>
      <c r="AK71" s="452"/>
      <c r="AL71" s="451"/>
      <c r="AM71" s="453" t="s">
        <v>4</v>
      </c>
      <c r="AN71" s="454"/>
      <c r="AO71" s="455"/>
      <c r="BO71" s="125"/>
      <c r="BP71" s="125"/>
      <c r="BQ71" s="125"/>
      <c r="BR71" s="125"/>
      <c r="BS71" s="125"/>
      <c r="BT71" s="125"/>
      <c r="BU71" s="125"/>
    </row>
    <row r="72" spans="2:75" ht="11.25" customHeight="1" thickBot="1" x14ac:dyDescent="0.2">
      <c r="C72" s="387"/>
      <c r="D72" s="388"/>
      <c r="E72" s="340" t="str">
        <f>C74</f>
        <v>清水涼子</v>
      </c>
      <c r="F72" s="341"/>
      <c r="G72" s="341"/>
      <c r="H72" s="342"/>
      <c r="I72" s="343" t="str">
        <f>C77</f>
        <v>近藤伸凱</v>
      </c>
      <c r="J72" s="341"/>
      <c r="K72" s="341"/>
      <c r="L72" s="342"/>
      <c r="M72" s="343" t="str">
        <f>C80</f>
        <v>合田亜里砂</v>
      </c>
      <c r="N72" s="341"/>
      <c r="O72" s="341"/>
      <c r="P72" s="342"/>
      <c r="Q72" s="343" t="str">
        <f>C83</f>
        <v>石川壱斗</v>
      </c>
      <c r="R72" s="341"/>
      <c r="S72" s="341"/>
      <c r="T72" s="342"/>
      <c r="U72" s="343" t="str">
        <f>C86</f>
        <v>合田直子</v>
      </c>
      <c r="V72" s="341"/>
      <c r="W72" s="341"/>
      <c r="X72" s="341"/>
      <c r="Y72" s="343" t="str">
        <f>C89</f>
        <v>山川慶翔</v>
      </c>
      <c r="Z72" s="341"/>
      <c r="AA72" s="341"/>
      <c r="AB72" s="344"/>
      <c r="AC72" s="363" t="s">
        <v>1</v>
      </c>
      <c r="AD72" s="364"/>
      <c r="AE72" s="364"/>
      <c r="AF72" s="365"/>
      <c r="AG72" s="46"/>
      <c r="AH72" s="57" t="s">
        <v>5</v>
      </c>
      <c r="AI72" s="56" t="s">
        <v>6</v>
      </c>
      <c r="AJ72" s="57" t="s">
        <v>25</v>
      </c>
      <c r="AK72" s="56" t="s">
        <v>7</v>
      </c>
      <c r="AL72" s="55" t="s">
        <v>8</v>
      </c>
      <c r="AM72" s="117" t="s">
        <v>25</v>
      </c>
      <c r="AN72" s="56" t="s">
        <v>7</v>
      </c>
      <c r="AO72" s="55" t="s">
        <v>8</v>
      </c>
      <c r="BO72" s="125"/>
      <c r="BP72" s="125"/>
      <c r="BQ72" s="125"/>
      <c r="BR72" s="125"/>
      <c r="BS72" s="125"/>
      <c r="BT72" s="125"/>
      <c r="BU72" s="125"/>
    </row>
    <row r="73" spans="2:75" ht="11.25" customHeight="1" x14ac:dyDescent="0.15">
      <c r="B73" s="183" t="s">
        <v>27</v>
      </c>
      <c r="C73" s="146" t="s">
        <v>52</v>
      </c>
      <c r="D73" s="147" t="s">
        <v>53</v>
      </c>
      <c r="E73" s="366"/>
      <c r="F73" s="367"/>
      <c r="G73" s="367"/>
      <c r="H73" s="368"/>
      <c r="I73" s="37">
        <v>15</v>
      </c>
      <c r="J73" s="28" t="str">
        <f>IF(I73="","","-")</f>
        <v>-</v>
      </c>
      <c r="K73" s="36">
        <v>5</v>
      </c>
      <c r="L73" s="374" t="str">
        <f>IF(I73&lt;&gt;"",IF(I73&gt;K73,IF(I74&gt;K74,"○",IF(I75&gt;K75,"○","×")),IF(I74&gt;K74,IF(I75&gt;K75,"○","×"),"×")),"")</f>
        <v>○</v>
      </c>
      <c r="M73" s="37">
        <v>7</v>
      </c>
      <c r="N73" s="54" t="str">
        <f t="shared" ref="N73:N78" si="8">IF(M73="","","-")</f>
        <v>-</v>
      </c>
      <c r="O73" s="53">
        <v>15</v>
      </c>
      <c r="P73" s="374" t="str">
        <f>IF(M73&lt;&gt;"",IF(M73&gt;O73,IF(M74&gt;O74,"○",IF(M75&gt;O75,"○","×")),IF(M74&gt;O74,IF(M75&gt;O75,"○","×"),"×")),"")</f>
        <v>×</v>
      </c>
      <c r="Q73" s="37">
        <v>15</v>
      </c>
      <c r="R73" s="54" t="str">
        <f t="shared" ref="R73:R81" si="9">IF(Q73="","","-")</f>
        <v>-</v>
      </c>
      <c r="S73" s="53">
        <v>8</v>
      </c>
      <c r="T73" s="374" t="str">
        <f>IF(Q73&lt;&gt;"",IF(Q73&gt;S73,IF(Q74&gt;S74,"○",IF(Q75&gt;S75,"○","×")),IF(Q74&gt;S74,IF(Q75&gt;S75,"○","×"),"×")),"")</f>
        <v>○</v>
      </c>
      <c r="U73" s="37">
        <v>15</v>
      </c>
      <c r="V73" s="54" t="str">
        <f t="shared" ref="V73:V84" si="10">IF(U73="","","-")</f>
        <v>-</v>
      </c>
      <c r="W73" s="53">
        <v>5</v>
      </c>
      <c r="X73" s="458" t="str">
        <f>IF(U73&lt;&gt;"",IF(U73&gt;W73,IF(U74&gt;W74,"○",IF(U75&gt;W75,"○","×")),IF(U74&gt;W74,IF(U75&gt;W75,"○","×"),"×")),"")</f>
        <v>○</v>
      </c>
      <c r="Y73" s="37">
        <v>21</v>
      </c>
      <c r="Z73" s="54" t="str">
        <f t="shared" ref="Z73:Z87" si="11">IF(Y73="","","-")</f>
        <v>-</v>
      </c>
      <c r="AA73" s="53">
        <v>19</v>
      </c>
      <c r="AB73" s="458" t="str">
        <f>IF(Y73&lt;&gt;"",IF(Y73&gt;AA73,IF(Y74&gt;AA74,"○",IF(Y75&gt;AA75,"○","×")),IF(Y74&gt;AA74,IF(Y75&gt;AA75,"○","×"),"×")),"")</f>
        <v>○</v>
      </c>
      <c r="AC73" s="459" t="s">
        <v>190</v>
      </c>
      <c r="AD73" s="460"/>
      <c r="AE73" s="460"/>
      <c r="AF73" s="461"/>
      <c r="AG73" s="46"/>
      <c r="AH73" s="26"/>
      <c r="AI73" s="22"/>
      <c r="AJ73" s="25"/>
      <c r="AK73" s="24"/>
      <c r="AL73" s="21"/>
      <c r="AM73" s="118"/>
      <c r="AN73" s="22"/>
      <c r="AO73" s="21"/>
      <c r="BO73" s="125"/>
      <c r="BP73" s="125"/>
      <c r="BQ73" s="125"/>
      <c r="BR73" s="125"/>
      <c r="BS73" s="125"/>
      <c r="BT73" s="125"/>
      <c r="BU73" s="125"/>
    </row>
    <row r="74" spans="2:75" ht="11.25" customHeight="1" x14ac:dyDescent="0.15">
      <c r="B74" s="184" t="s">
        <v>48</v>
      </c>
      <c r="C74" s="146" t="s">
        <v>54</v>
      </c>
      <c r="D74" s="147" t="s">
        <v>53</v>
      </c>
      <c r="E74" s="369"/>
      <c r="F74" s="352"/>
      <c r="G74" s="352"/>
      <c r="H74" s="353"/>
      <c r="I74" s="37">
        <v>15</v>
      </c>
      <c r="J74" s="28" t="str">
        <f>IF(I74="","","-")</f>
        <v>-</v>
      </c>
      <c r="K74" s="52">
        <v>2</v>
      </c>
      <c r="L74" s="375"/>
      <c r="M74" s="37">
        <v>14</v>
      </c>
      <c r="N74" s="28" t="str">
        <f t="shared" si="8"/>
        <v>-</v>
      </c>
      <c r="O74" s="36">
        <v>16</v>
      </c>
      <c r="P74" s="375"/>
      <c r="Q74" s="37">
        <v>15</v>
      </c>
      <c r="R74" s="28" t="str">
        <f t="shared" si="9"/>
        <v>-</v>
      </c>
      <c r="S74" s="36">
        <v>14</v>
      </c>
      <c r="T74" s="375"/>
      <c r="U74" s="37">
        <v>15</v>
      </c>
      <c r="V74" s="28" t="str">
        <f t="shared" si="10"/>
        <v>-</v>
      </c>
      <c r="W74" s="36">
        <v>8</v>
      </c>
      <c r="X74" s="409"/>
      <c r="Y74" s="37">
        <v>15</v>
      </c>
      <c r="Z74" s="28" t="str">
        <f t="shared" si="11"/>
        <v>-</v>
      </c>
      <c r="AA74" s="36">
        <v>7</v>
      </c>
      <c r="AB74" s="409"/>
      <c r="AC74" s="395"/>
      <c r="AD74" s="396"/>
      <c r="AE74" s="396"/>
      <c r="AF74" s="397"/>
      <c r="AG74" s="35"/>
      <c r="AH74" s="26">
        <f>COUNTIF(E73:AB75,"○")</f>
        <v>4</v>
      </c>
      <c r="AI74" s="22">
        <f>COUNTIF(E73:AB75,"×")</f>
        <v>1</v>
      </c>
      <c r="AJ74" s="25">
        <f>(IF((E73&gt;G73),1,0))+(IF((E74&gt;G74),1,0))+(IF((E75&gt;G75),1,0))+(IF((I73&gt;K73),1,0))+(IF((I74&gt;K74),1,0))+(IF((I75&gt;K75),1,0))+(IF((M73&gt;O73),1,0))+(IF((M74&gt;O74),1,0))+(IF((M75&gt;O75),1,0))+(IF((Q73&gt;S73),1,0))+(IF((Q74&gt;S74),1,0))+(IF((Q75&gt;S75),1,0))+(IF((U73&gt;W73),1,0))+(IF((U74&gt;W74),1,0))+(IF((U75&gt;W75),1,0))+(IF((Y73&gt;AA73),1,0))+(IF((Y74&gt;AA74),1,0))+(IF((Y75&gt;AA75),1,0))</f>
        <v>8</v>
      </c>
      <c r="AK74" s="24">
        <f>(IF((E73&lt;G73),1,0))+(IF((E74&lt;G74),1,0))+(IF((E75&lt;G75),1,0))+(IF((I73&lt;K73),1,0))+(IF((I74&lt;K74),1,0))+(IF((I75&lt;K75),1,0))+(IF((M73&lt;O73),1,0))+(IF((M74&lt;O74),1,0))+(IF((M75&lt;O75),1,0))+(IF((Q73&lt;S73),1,0))+(IF((Q74&lt;S74),1,0))+(IF((Q75&lt;S75),1,0))+(IF((U73&lt;W73),1,0))+(IF((U74&lt;W74),1,0))+(IF((U75&lt;W75),1,0))+(IF((Y73&lt;AA73),1,0))+(IF((Y74&lt;AA74),1,0))+(IF((Y75&lt;AA75),1,0))</f>
        <v>2</v>
      </c>
      <c r="AL74" s="23">
        <f>AJ74-AK74</f>
        <v>6</v>
      </c>
      <c r="AM74" s="118">
        <f>SUM(E73:E75,I73:I75,M73:M75,Q73:Q75,U73:U75,Y73:Y75)</f>
        <v>147</v>
      </c>
      <c r="AN74" s="22">
        <f>SUM(G73:G75,K73:K75,O73:O75,S73:S75,W73:W75,AA73:AA75)</f>
        <v>99</v>
      </c>
      <c r="AO74" s="21">
        <f>AM74-AN74</f>
        <v>48</v>
      </c>
      <c r="BO74" s="125"/>
      <c r="BP74" s="125"/>
      <c r="BQ74" s="125"/>
      <c r="BR74" s="125"/>
      <c r="BS74" s="125"/>
      <c r="BT74" s="125"/>
      <c r="BU74" s="125"/>
    </row>
    <row r="75" spans="2:75" ht="11.25" customHeight="1" x14ac:dyDescent="0.15">
      <c r="C75" s="149"/>
      <c r="D75" s="150"/>
      <c r="E75" s="370"/>
      <c r="F75" s="355"/>
      <c r="G75" s="355"/>
      <c r="H75" s="356"/>
      <c r="I75" s="49"/>
      <c r="J75" s="28" t="str">
        <f>IF(I75="","","-")</f>
        <v/>
      </c>
      <c r="K75" s="47"/>
      <c r="L75" s="376"/>
      <c r="M75" s="49"/>
      <c r="N75" s="48" t="str">
        <f t="shared" si="8"/>
        <v/>
      </c>
      <c r="O75" s="47"/>
      <c r="P75" s="375"/>
      <c r="Q75" s="37"/>
      <c r="R75" s="28" t="str">
        <f t="shared" si="9"/>
        <v/>
      </c>
      <c r="S75" s="36"/>
      <c r="T75" s="375"/>
      <c r="U75" s="37"/>
      <c r="V75" s="28" t="str">
        <f t="shared" si="10"/>
        <v/>
      </c>
      <c r="W75" s="36"/>
      <c r="X75" s="409"/>
      <c r="Y75" s="37"/>
      <c r="Z75" s="28" t="str">
        <f t="shared" si="11"/>
        <v/>
      </c>
      <c r="AA75" s="36"/>
      <c r="AB75" s="409"/>
      <c r="AC75" s="10">
        <f>AH74</f>
        <v>4</v>
      </c>
      <c r="AD75" s="9" t="s">
        <v>9</v>
      </c>
      <c r="AE75" s="9">
        <f>AI74</f>
        <v>1</v>
      </c>
      <c r="AF75" s="8" t="s">
        <v>6</v>
      </c>
      <c r="AG75" s="46"/>
      <c r="AH75" s="26"/>
      <c r="AI75" s="22"/>
      <c r="AJ75" s="25"/>
      <c r="AK75" s="24"/>
      <c r="AL75" s="21"/>
      <c r="AM75" s="118"/>
      <c r="AN75" s="22"/>
      <c r="AO75" s="21"/>
      <c r="BO75" s="125"/>
      <c r="BP75" s="125"/>
      <c r="BQ75" s="125"/>
      <c r="BR75" s="125"/>
      <c r="BS75" s="125"/>
      <c r="BT75" s="125"/>
      <c r="BU75" s="125"/>
    </row>
    <row r="76" spans="2:75" ht="11.25" customHeight="1" x14ac:dyDescent="0.15">
      <c r="B76" s="183" t="s">
        <v>28</v>
      </c>
      <c r="C76" s="146" t="s">
        <v>55</v>
      </c>
      <c r="D76" s="151" t="s">
        <v>74</v>
      </c>
      <c r="E76" s="30">
        <f>IF(K73="","",K73)</f>
        <v>5</v>
      </c>
      <c r="F76" s="28" t="str">
        <f t="shared" ref="F76:F90" si="12">IF(E76="","","-")</f>
        <v>-</v>
      </c>
      <c r="G76" s="27">
        <f>IF(I73="","",I73)</f>
        <v>15</v>
      </c>
      <c r="H76" s="345" t="str">
        <f>IF(L73="","",IF(L73="○","×",IF(L73="×","○")))</f>
        <v>×</v>
      </c>
      <c r="I76" s="348"/>
      <c r="J76" s="349"/>
      <c r="K76" s="349"/>
      <c r="L76" s="350"/>
      <c r="M76" s="37">
        <v>3</v>
      </c>
      <c r="N76" s="28" t="str">
        <f t="shared" si="8"/>
        <v>-</v>
      </c>
      <c r="O76" s="36">
        <v>15</v>
      </c>
      <c r="P76" s="398" t="str">
        <f>IF(M76&lt;&gt;"",IF(M76&gt;O76,IF(M77&gt;O77,"○",IF(M78&gt;O78,"○","×")),IF(M77&gt;O77,IF(M78&gt;O78,"○","×"),"×")),"")</f>
        <v>×</v>
      </c>
      <c r="Q76" s="39">
        <v>5</v>
      </c>
      <c r="R76" s="32" t="str">
        <f t="shared" si="9"/>
        <v>-</v>
      </c>
      <c r="S76" s="38">
        <v>15</v>
      </c>
      <c r="T76" s="398" t="str">
        <f>IF(Q76&lt;&gt;"",IF(Q76&gt;S76,IF(Q77&gt;S77,"○",IF(Q78&gt;S78,"○","×")),IF(Q77&gt;S77,IF(Q78&gt;S78,"○","×"),"×")),"")</f>
        <v>×</v>
      </c>
      <c r="U76" s="39">
        <v>6</v>
      </c>
      <c r="V76" s="32" t="str">
        <f t="shared" si="10"/>
        <v>-</v>
      </c>
      <c r="W76" s="38">
        <v>15</v>
      </c>
      <c r="X76" s="408" t="str">
        <f>IF(U76&lt;&gt;"",IF(U76&gt;W76,IF(U77&gt;W77,"○",IF(U78&gt;W78,"○","×")),IF(U77&gt;W77,IF(U78&gt;W78,"○","×"),"×")),"")</f>
        <v>×</v>
      </c>
      <c r="Y76" s="39">
        <v>9</v>
      </c>
      <c r="Z76" s="32" t="str">
        <f t="shared" si="11"/>
        <v>-</v>
      </c>
      <c r="AA76" s="38">
        <v>15</v>
      </c>
      <c r="AB76" s="408" t="str">
        <f>IF(Y76&lt;&gt;"",IF(Y76&gt;AA76,IF(Y77&gt;AA77,"○",IF(Y78&gt;AA78,"○","×")),IF(Y77&gt;AA77,IF(Y78&gt;AA78,"○","×"),"×")),"")</f>
        <v>×</v>
      </c>
      <c r="AC76" s="392" t="s">
        <v>178</v>
      </c>
      <c r="AD76" s="393"/>
      <c r="AE76" s="393"/>
      <c r="AF76" s="394"/>
      <c r="AG76" s="46"/>
      <c r="AH76" s="45"/>
      <c r="AI76" s="42"/>
      <c r="AJ76" s="44"/>
      <c r="AK76" s="43"/>
      <c r="AL76" s="41"/>
      <c r="AM76" s="119"/>
      <c r="AN76" s="42"/>
      <c r="AO76" s="41"/>
      <c r="BO76" s="125"/>
      <c r="BP76" s="125"/>
      <c r="BQ76" s="125"/>
      <c r="BR76" s="125"/>
      <c r="BS76" s="125"/>
      <c r="BT76" s="125"/>
      <c r="BU76" s="125"/>
    </row>
    <row r="77" spans="2:75" ht="11.25" customHeight="1" x14ac:dyDescent="0.15">
      <c r="B77" s="184" t="s">
        <v>49</v>
      </c>
      <c r="C77" s="146" t="s">
        <v>56</v>
      </c>
      <c r="D77" s="147" t="s">
        <v>74</v>
      </c>
      <c r="E77" s="30">
        <f>IF(K74="","",K74)</f>
        <v>2</v>
      </c>
      <c r="F77" s="28" t="str">
        <f t="shared" si="12"/>
        <v>-</v>
      </c>
      <c r="G77" s="27">
        <f>IF(I74="","",I74)</f>
        <v>15</v>
      </c>
      <c r="H77" s="346" t="str">
        <f>IF(J74="","",J74)</f>
        <v>-</v>
      </c>
      <c r="I77" s="351"/>
      <c r="J77" s="352"/>
      <c r="K77" s="352"/>
      <c r="L77" s="353"/>
      <c r="M77" s="37">
        <v>2</v>
      </c>
      <c r="N77" s="28" t="str">
        <f t="shared" si="8"/>
        <v>-</v>
      </c>
      <c r="O77" s="36">
        <v>15</v>
      </c>
      <c r="P77" s="375"/>
      <c r="Q77" s="37">
        <v>15</v>
      </c>
      <c r="R77" s="28" t="str">
        <f t="shared" si="9"/>
        <v>-</v>
      </c>
      <c r="S77" s="36">
        <v>17</v>
      </c>
      <c r="T77" s="375"/>
      <c r="U77" s="37">
        <v>4</v>
      </c>
      <c r="V77" s="28" t="str">
        <f t="shared" si="10"/>
        <v>-</v>
      </c>
      <c r="W77" s="36">
        <v>15</v>
      </c>
      <c r="X77" s="409"/>
      <c r="Y77" s="37">
        <v>6</v>
      </c>
      <c r="Z77" s="28" t="str">
        <f t="shared" si="11"/>
        <v>-</v>
      </c>
      <c r="AA77" s="36">
        <v>15</v>
      </c>
      <c r="AB77" s="409"/>
      <c r="AC77" s="395"/>
      <c r="AD77" s="396"/>
      <c r="AE77" s="396"/>
      <c r="AF77" s="397"/>
      <c r="AG77" s="35"/>
      <c r="AH77" s="26">
        <f>COUNTIF(E76:AB78,"○")</f>
        <v>0</v>
      </c>
      <c r="AI77" s="22">
        <f>COUNTIF(E76:AB78,"×")</f>
        <v>5</v>
      </c>
      <c r="AJ77" s="25">
        <f>(IF((E76&gt;G76),1,0))+(IF((E77&gt;G77),1,0))+(IF((E78&gt;G78),1,0))+(IF((I76&gt;K76),1,0))+(IF((I77&gt;K77),1,0))+(IF((I78&gt;K78),1,0))+(IF((M76&gt;O76),1,0))+(IF((M77&gt;O77),1,0))+(IF((M78&gt;O78),1,0))+(IF((Q76&gt;S76),1,0))+(IF((Q77&gt;S77),1,0))+(IF((Q78&gt;S78),1,0))+(IF((U76&gt;W76),1,0))+(IF((U77&gt;W77),1,0))+(IF((U78&gt;W78),1,0))+(IF((Y76&gt;AA76),1,0))+(IF((Y77&gt;AA77),1,0))+(IF((Y78&gt;AA78),1,0))</f>
        <v>0</v>
      </c>
      <c r="AK77" s="24">
        <f>(IF((E76&lt;G76),1,0))+(IF((E77&lt;G77),1,0))+(IF((E78&lt;G78),1,0))+(IF((I76&lt;K76),1,0))+(IF((I77&lt;K77),1,0))+(IF((I78&lt;K78),1,0))+(IF((M76&lt;O76),1,0))+(IF((M77&lt;O77),1,0))+(IF((M78&lt;O78),1,0))+(IF((Q76&lt;S76),1,0))+(IF((Q77&lt;S77),1,0))+(IF((Q78&lt;S78),1,0))+(IF((U76&lt;W76),1,0))+(IF((U77&lt;W77),1,0))+(IF((U78&lt;W78),1,0))+(IF((Y76&lt;AA76),1,0))+(IF((Y77&lt;AA77),1,0))+(IF((Y78&lt;AA78),1,0))</f>
        <v>10</v>
      </c>
      <c r="AL77" s="23">
        <f>AJ77-AK77</f>
        <v>-10</v>
      </c>
      <c r="AM77" s="118">
        <f>SUM(E76:E78,I76:I78,M76:M78,Q76:Q78,U76:U78,Y76:Y78)</f>
        <v>57</v>
      </c>
      <c r="AN77" s="22">
        <f>SUM(G76:G78,K76:K78,O76:O78,S76:S78,W76:W78,AA76:AA78)</f>
        <v>152</v>
      </c>
      <c r="AO77" s="21">
        <f>AM77-AN77</f>
        <v>-95</v>
      </c>
      <c r="BO77" s="125"/>
      <c r="BP77" s="125"/>
      <c r="BQ77" s="125"/>
      <c r="BR77" s="125"/>
      <c r="BS77" s="125"/>
      <c r="BT77" s="125"/>
      <c r="BU77" s="125"/>
    </row>
    <row r="78" spans="2:75" ht="11.25" customHeight="1" x14ac:dyDescent="0.15">
      <c r="C78" s="149"/>
      <c r="D78" s="152"/>
      <c r="E78" s="51" t="str">
        <f>IF(K75="","",K75)</f>
        <v/>
      </c>
      <c r="F78" s="28" t="str">
        <f t="shared" si="12"/>
        <v/>
      </c>
      <c r="G78" s="50" t="str">
        <f>IF(I75="","",I75)</f>
        <v/>
      </c>
      <c r="H78" s="347" t="str">
        <f>IF(J75="","",J75)</f>
        <v/>
      </c>
      <c r="I78" s="354"/>
      <c r="J78" s="355"/>
      <c r="K78" s="355"/>
      <c r="L78" s="356"/>
      <c r="M78" s="49"/>
      <c r="N78" s="28" t="str">
        <f t="shared" si="8"/>
        <v/>
      </c>
      <c r="O78" s="47"/>
      <c r="P78" s="376"/>
      <c r="Q78" s="49"/>
      <c r="R78" s="48" t="str">
        <f t="shared" si="9"/>
        <v/>
      </c>
      <c r="S78" s="47"/>
      <c r="T78" s="376"/>
      <c r="U78" s="49"/>
      <c r="V78" s="48" t="str">
        <f t="shared" si="10"/>
        <v/>
      </c>
      <c r="W78" s="47"/>
      <c r="X78" s="409"/>
      <c r="Y78" s="49"/>
      <c r="Z78" s="48" t="str">
        <f t="shared" si="11"/>
        <v/>
      </c>
      <c r="AA78" s="47"/>
      <c r="AB78" s="409"/>
      <c r="AC78" s="10">
        <f>AH77</f>
        <v>0</v>
      </c>
      <c r="AD78" s="9" t="s">
        <v>16</v>
      </c>
      <c r="AE78" s="9">
        <f>AI77</f>
        <v>5</v>
      </c>
      <c r="AF78" s="8" t="s">
        <v>15</v>
      </c>
      <c r="AG78" s="46"/>
      <c r="AH78" s="16"/>
      <c r="AI78" s="13"/>
      <c r="AJ78" s="15"/>
      <c r="AK78" s="14"/>
      <c r="AL78" s="12"/>
      <c r="AM78" s="120"/>
      <c r="AN78" s="13"/>
      <c r="AO78" s="12"/>
      <c r="BO78" s="125"/>
      <c r="BP78" s="125"/>
      <c r="BQ78" s="125"/>
      <c r="BR78" s="125"/>
      <c r="BS78" s="125"/>
      <c r="BT78" s="125"/>
      <c r="BU78" s="125"/>
    </row>
    <row r="79" spans="2:75" ht="11.25" customHeight="1" x14ac:dyDescent="0.15">
      <c r="B79" s="183" t="s">
        <v>27</v>
      </c>
      <c r="C79" s="153" t="s">
        <v>57</v>
      </c>
      <c r="D79" s="147" t="s">
        <v>60</v>
      </c>
      <c r="E79" s="30">
        <f>IF(O73="","",O73)</f>
        <v>15</v>
      </c>
      <c r="F79" s="32" t="str">
        <f t="shared" si="12"/>
        <v>-</v>
      </c>
      <c r="G79" s="27">
        <f>IF(M73="","",M73)</f>
        <v>7</v>
      </c>
      <c r="H79" s="345" t="str">
        <f>IF(P73="","",IF(P73="○","×",IF(P73="×","○")))</f>
        <v>○</v>
      </c>
      <c r="I79" s="29">
        <f>IF(O76="","",O76)</f>
        <v>15</v>
      </c>
      <c r="J79" s="28" t="str">
        <f t="shared" ref="J79:J90" si="13">IF(I79="","","-")</f>
        <v>-</v>
      </c>
      <c r="K79" s="27">
        <f>IF(M76="","",M76)</f>
        <v>3</v>
      </c>
      <c r="L79" s="345" t="str">
        <f>IF(P76="","",IF(P76="○","×",IF(P76="×","○")))</f>
        <v>○</v>
      </c>
      <c r="M79" s="348"/>
      <c r="N79" s="349"/>
      <c r="O79" s="349"/>
      <c r="P79" s="350"/>
      <c r="Q79" s="37">
        <v>15</v>
      </c>
      <c r="R79" s="28" t="str">
        <f t="shared" si="9"/>
        <v>-</v>
      </c>
      <c r="S79" s="36">
        <v>13</v>
      </c>
      <c r="T79" s="375" t="str">
        <f>IF(Q79&lt;&gt;"",IF(Q79&gt;S79,IF(Q80&gt;S80,"○",IF(Q81&gt;S81,"○","×")),IF(Q80&gt;S80,IF(Q81&gt;S81,"○","×"),"×")),"")</f>
        <v>○</v>
      </c>
      <c r="U79" s="37">
        <v>15</v>
      </c>
      <c r="V79" s="28" t="str">
        <f t="shared" si="10"/>
        <v>-</v>
      </c>
      <c r="W79" s="36">
        <v>4</v>
      </c>
      <c r="X79" s="408" t="str">
        <f>IF(U79&lt;&gt;"",IF(U79&gt;W79,IF(U80&gt;W80,"○",IF(U81&gt;W81,"○","×")),IF(U80&gt;W80,IF(U81&gt;W81,"○","×"),"×")),"")</f>
        <v>○</v>
      </c>
      <c r="Y79" s="37">
        <v>14</v>
      </c>
      <c r="Z79" s="28" t="str">
        <f t="shared" si="11"/>
        <v>-</v>
      </c>
      <c r="AA79" s="36">
        <v>16</v>
      </c>
      <c r="AB79" s="408" t="str">
        <f>IF(Y79&lt;&gt;"",IF(Y79&gt;AA79,IF(Y80&gt;AA80,"○",IF(Y81&gt;AA81,"○","×")),IF(Y80&gt;AA80,IF(Y81&gt;AA81,"○","×"),"×")),"")</f>
        <v>×</v>
      </c>
      <c r="AC79" s="392" t="s">
        <v>189</v>
      </c>
      <c r="AD79" s="393"/>
      <c r="AE79" s="393"/>
      <c r="AF79" s="394"/>
      <c r="AG79" s="46"/>
      <c r="AH79" s="26"/>
      <c r="AI79" s="22"/>
      <c r="AJ79" s="25"/>
      <c r="AK79" s="24"/>
      <c r="AL79" s="21"/>
      <c r="AM79" s="118"/>
      <c r="AN79" s="22"/>
      <c r="AO79" s="21"/>
      <c r="BO79" s="125"/>
      <c r="BP79" s="125"/>
      <c r="BQ79" s="125"/>
      <c r="BR79" s="125"/>
      <c r="BS79" s="125"/>
      <c r="BT79" s="125"/>
      <c r="BU79" s="125"/>
    </row>
    <row r="80" spans="2:75" ht="11.25" customHeight="1" x14ac:dyDescent="0.15">
      <c r="B80" s="184" t="s">
        <v>48</v>
      </c>
      <c r="C80" s="153" t="s">
        <v>186</v>
      </c>
      <c r="D80" s="147" t="s">
        <v>61</v>
      </c>
      <c r="E80" s="30">
        <f>IF(O74="","",O74)</f>
        <v>16</v>
      </c>
      <c r="F80" s="28" t="str">
        <f t="shared" si="12"/>
        <v>-</v>
      </c>
      <c r="G80" s="27">
        <f>IF(M74="","",M74)</f>
        <v>14</v>
      </c>
      <c r="H80" s="346" t="str">
        <f>IF(J77="","",J77)</f>
        <v/>
      </c>
      <c r="I80" s="29">
        <f>IF(O77="","",O77)</f>
        <v>15</v>
      </c>
      <c r="J80" s="28" t="str">
        <f t="shared" si="13"/>
        <v>-</v>
      </c>
      <c r="K80" s="27">
        <f>IF(M77="","",M77)</f>
        <v>2</v>
      </c>
      <c r="L80" s="346" t="str">
        <f>IF(N77="","",N77)</f>
        <v>-</v>
      </c>
      <c r="M80" s="351"/>
      <c r="N80" s="352"/>
      <c r="O80" s="352"/>
      <c r="P80" s="353"/>
      <c r="Q80" s="37">
        <v>15</v>
      </c>
      <c r="R80" s="28" t="str">
        <f t="shared" si="9"/>
        <v>-</v>
      </c>
      <c r="S80" s="36">
        <v>13</v>
      </c>
      <c r="T80" s="375"/>
      <c r="U80" s="37">
        <v>15</v>
      </c>
      <c r="V80" s="28" t="str">
        <f t="shared" si="10"/>
        <v>-</v>
      </c>
      <c r="W80" s="36">
        <v>10</v>
      </c>
      <c r="X80" s="409"/>
      <c r="Y80" s="37">
        <v>16</v>
      </c>
      <c r="Z80" s="28" t="str">
        <f t="shared" si="11"/>
        <v>-</v>
      </c>
      <c r="AA80" s="36">
        <v>18</v>
      </c>
      <c r="AB80" s="409"/>
      <c r="AC80" s="395"/>
      <c r="AD80" s="396"/>
      <c r="AE80" s="396"/>
      <c r="AF80" s="397"/>
      <c r="AG80" s="35"/>
      <c r="AH80" s="26">
        <f>COUNTIF(E79:AB81,"○")</f>
        <v>4</v>
      </c>
      <c r="AI80" s="22">
        <f>COUNTIF(E79:AB81,"×")</f>
        <v>1</v>
      </c>
      <c r="AJ80" s="25">
        <f>(IF((E79&gt;G79),1,0))+(IF((E80&gt;G80),1,0))+(IF((E81&gt;G81),1,0))+(IF((I79&gt;K79),1,0))+(IF((I80&gt;K80),1,0))+(IF((I81&gt;K81),1,0))+(IF((M79&gt;O79),1,0))+(IF((M80&gt;O80),1,0))+(IF((M81&gt;O81),1,0))+(IF((Q79&gt;S79),1,0))+(IF((Q80&gt;S80),1,0))+(IF((Q81&gt;S81),1,0))+(IF((U79&gt;W79),1,0))+(IF((U80&gt;W80),1,0))+(IF((U81&gt;W81),1,0))+(IF((Y79&gt;AA79),1,0))+(IF((Y80&gt;AA80),1,0))+(IF((Y81&gt;AA81),1,0))</f>
        <v>8</v>
      </c>
      <c r="AK80" s="24">
        <f>(IF((E79&lt;G79),1,0))+(IF((E80&lt;G80),1,0))+(IF((E81&lt;G81),1,0))+(IF((I79&lt;K79),1,0))+(IF((I80&lt;K80),1,0))+(IF((I81&lt;K81),1,0))+(IF((M79&lt;O79),1,0))+(IF((M80&lt;O80),1,0))+(IF((M81&lt;O81),1,0))+(IF((Q79&lt;S79),1,0))+(IF((Q80&lt;S80),1,0))+(IF((Q81&lt;S81),1,0))+(IF((U79&lt;W79),1,0))+(IF((U80&lt;W80),1,0))+(IF((U81&lt;W81),1,0))+(IF((Y79&lt;AA79),1,0))+(IF((Y80&lt;AA80),1,0))+(IF((Y81&lt;AA81),1,0))</f>
        <v>2</v>
      </c>
      <c r="AL80" s="23">
        <f>AJ80-AK80</f>
        <v>6</v>
      </c>
      <c r="AM80" s="118">
        <f>SUM(E79:E81,I79:I81,M79:M81,Q79:Q81,U79:U81,Y79:Y81)</f>
        <v>151</v>
      </c>
      <c r="AN80" s="22">
        <f>SUM(G79:G81,K79:K81,O79:O81,S79:S81,W79:W81,AA79:AA81)</f>
        <v>100</v>
      </c>
      <c r="AO80" s="21">
        <f>AM80-AN80</f>
        <v>51</v>
      </c>
      <c r="BO80" s="125"/>
      <c r="BP80" s="125"/>
      <c r="BQ80" s="125"/>
      <c r="BR80" s="125"/>
      <c r="BS80" s="125"/>
      <c r="BT80" s="125"/>
      <c r="BU80" s="125"/>
    </row>
    <row r="81" spans="2:75" ht="11.25" customHeight="1" x14ac:dyDescent="0.15">
      <c r="C81" s="149"/>
      <c r="D81" s="150"/>
      <c r="E81" s="30" t="str">
        <f>IF(O75="","",O75)</f>
        <v/>
      </c>
      <c r="F81" s="28" t="str">
        <f t="shared" si="12"/>
        <v/>
      </c>
      <c r="G81" s="27" t="str">
        <f>IF(M75="","",M75)</f>
        <v/>
      </c>
      <c r="H81" s="346" t="str">
        <f>IF(J78="","",J78)</f>
        <v/>
      </c>
      <c r="I81" s="29" t="str">
        <f>IF(O78="","",O78)</f>
        <v/>
      </c>
      <c r="J81" s="28" t="str">
        <f t="shared" si="13"/>
        <v/>
      </c>
      <c r="K81" s="27" t="str">
        <f>IF(M78="","",M78)</f>
        <v/>
      </c>
      <c r="L81" s="346" t="str">
        <f>IF(N78="","",N78)</f>
        <v/>
      </c>
      <c r="M81" s="351"/>
      <c r="N81" s="352"/>
      <c r="O81" s="352"/>
      <c r="P81" s="353"/>
      <c r="Q81" s="37"/>
      <c r="R81" s="28" t="str">
        <f t="shared" si="9"/>
        <v/>
      </c>
      <c r="S81" s="36"/>
      <c r="T81" s="376"/>
      <c r="U81" s="37"/>
      <c r="V81" s="28" t="str">
        <f t="shared" si="10"/>
        <v/>
      </c>
      <c r="W81" s="36"/>
      <c r="X81" s="410"/>
      <c r="Y81" s="37"/>
      <c r="Z81" s="28" t="str">
        <f t="shared" si="11"/>
        <v/>
      </c>
      <c r="AA81" s="36"/>
      <c r="AB81" s="410"/>
      <c r="AC81" s="10">
        <f>AH80</f>
        <v>4</v>
      </c>
      <c r="AD81" s="9" t="s">
        <v>16</v>
      </c>
      <c r="AE81" s="9">
        <f>AI80</f>
        <v>1</v>
      </c>
      <c r="AF81" s="8" t="s">
        <v>15</v>
      </c>
      <c r="AG81" s="46"/>
      <c r="AH81" s="26"/>
      <c r="AI81" s="22"/>
      <c r="AJ81" s="25"/>
      <c r="AK81" s="24"/>
      <c r="AL81" s="21"/>
      <c r="AM81" s="118"/>
      <c r="AN81" s="22"/>
      <c r="AO81" s="21"/>
      <c r="BO81" s="125"/>
      <c r="BP81" s="125"/>
      <c r="BQ81" s="125"/>
      <c r="BR81" s="125"/>
      <c r="BS81" s="125"/>
      <c r="BT81" s="125"/>
      <c r="BU81" s="125"/>
    </row>
    <row r="82" spans="2:75" ht="11.25" customHeight="1" x14ac:dyDescent="0.15">
      <c r="B82" s="183" t="s">
        <v>28</v>
      </c>
      <c r="C82" s="146" t="s">
        <v>65</v>
      </c>
      <c r="D82" s="191" t="s">
        <v>38</v>
      </c>
      <c r="E82" s="34">
        <f>IF(S73="","",S73)</f>
        <v>8</v>
      </c>
      <c r="F82" s="32" t="str">
        <f t="shared" si="12"/>
        <v>-</v>
      </c>
      <c r="G82" s="243">
        <f>IF(Q73="","",Q73)</f>
        <v>15</v>
      </c>
      <c r="H82" s="399" t="str">
        <f>IF(T73="","",IF(T73="○","×",IF(T73="×","○")))</f>
        <v>×</v>
      </c>
      <c r="I82" s="33">
        <f>IF(S76="","",S76)</f>
        <v>15</v>
      </c>
      <c r="J82" s="32" t="str">
        <f t="shared" si="13"/>
        <v>-</v>
      </c>
      <c r="K82" s="243">
        <f>IF(Q76="","",Q76)</f>
        <v>5</v>
      </c>
      <c r="L82" s="345" t="str">
        <f>IF(T76="","",IF(T76="○","×",IF(T76="×","○")))</f>
        <v>○</v>
      </c>
      <c r="M82" s="243">
        <f>IF(S79="","",S79)</f>
        <v>13</v>
      </c>
      <c r="N82" s="32" t="str">
        <f t="shared" ref="N82:N90" si="14">IF(M82="","","-")</f>
        <v>-</v>
      </c>
      <c r="O82" s="243">
        <f>IF(Q79="","",Q79)</f>
        <v>15</v>
      </c>
      <c r="P82" s="345" t="str">
        <f>IF(T79="","",IF(T79="○","×",IF(T79="×","○")))</f>
        <v>×</v>
      </c>
      <c r="Q82" s="348"/>
      <c r="R82" s="349"/>
      <c r="S82" s="349"/>
      <c r="T82" s="350"/>
      <c r="U82" s="39">
        <v>15</v>
      </c>
      <c r="V82" s="32" t="str">
        <f t="shared" si="10"/>
        <v>-</v>
      </c>
      <c r="W82" s="38">
        <v>8</v>
      </c>
      <c r="X82" s="409" t="str">
        <f>IF(U82&lt;&gt;"",IF(U82&gt;W82,IF(U83&gt;W83,"○",IF(U84&gt;W84,"○","×")),IF(U83&gt;W83,IF(U84&gt;W84,"○","×"),"×")),"")</f>
        <v>○</v>
      </c>
      <c r="Y82" s="39">
        <v>14</v>
      </c>
      <c r="Z82" s="32" t="str">
        <f t="shared" si="11"/>
        <v>-</v>
      </c>
      <c r="AA82" s="38">
        <v>16</v>
      </c>
      <c r="AB82" s="409" t="str">
        <f>IF(Y82&lt;&gt;"",IF(Y82&gt;AA82,IF(Y83&gt;AA83,"○",IF(Y84&gt;AA84,"○","×")),IF(Y83&gt;AA83,IF(Y84&gt;AA84,"○","×"),"×")),"")</f>
        <v>×</v>
      </c>
      <c r="AC82" s="357" t="s">
        <v>176</v>
      </c>
      <c r="AD82" s="358"/>
      <c r="AE82" s="358"/>
      <c r="AF82" s="359"/>
      <c r="AG82" s="17"/>
      <c r="AH82" s="45"/>
      <c r="AI82" s="42"/>
      <c r="AJ82" s="44"/>
      <c r="AK82" s="43"/>
      <c r="AL82" s="41"/>
      <c r="AM82" s="119"/>
      <c r="AN82" s="42"/>
      <c r="AO82" s="41"/>
      <c r="BO82" s="125"/>
      <c r="BP82" s="125"/>
      <c r="BQ82" s="125"/>
      <c r="BR82" s="125"/>
      <c r="BS82" s="125"/>
      <c r="BT82" s="125"/>
      <c r="BU82" s="125"/>
    </row>
    <row r="83" spans="2:75" ht="11.25" customHeight="1" x14ac:dyDescent="0.15">
      <c r="B83" s="184" t="s">
        <v>49</v>
      </c>
      <c r="C83" s="146" t="s">
        <v>66</v>
      </c>
      <c r="D83" s="192" t="s">
        <v>38</v>
      </c>
      <c r="E83" s="30">
        <f>IF(S74="","",S74)</f>
        <v>14</v>
      </c>
      <c r="F83" s="28" t="str">
        <f t="shared" si="12"/>
        <v>-</v>
      </c>
      <c r="G83" s="27">
        <f>IF(Q74="","",Q74)</f>
        <v>15</v>
      </c>
      <c r="H83" s="400" t="str">
        <f>IF(J80="","",J80)</f>
        <v>-</v>
      </c>
      <c r="I83" s="29">
        <f>IF(S77="","",S77)</f>
        <v>17</v>
      </c>
      <c r="J83" s="28" t="str">
        <f t="shared" si="13"/>
        <v>-</v>
      </c>
      <c r="K83" s="27">
        <f>IF(Q77="","",Q77)</f>
        <v>15</v>
      </c>
      <c r="L83" s="346" t="str">
        <f>IF(N80="","",N80)</f>
        <v/>
      </c>
      <c r="M83" s="27">
        <f>IF(S80="","",S80)</f>
        <v>13</v>
      </c>
      <c r="N83" s="28" t="str">
        <f t="shared" si="14"/>
        <v>-</v>
      </c>
      <c r="O83" s="27">
        <f>IF(Q80="","",Q80)</f>
        <v>15</v>
      </c>
      <c r="P83" s="346" t="str">
        <f>IF(R80="","",R80)</f>
        <v>-</v>
      </c>
      <c r="Q83" s="351"/>
      <c r="R83" s="352"/>
      <c r="S83" s="352"/>
      <c r="T83" s="353"/>
      <c r="U83" s="37">
        <v>15</v>
      </c>
      <c r="V83" s="28" t="str">
        <f t="shared" si="10"/>
        <v>-</v>
      </c>
      <c r="W83" s="36">
        <v>9</v>
      </c>
      <c r="X83" s="409"/>
      <c r="Y83" s="37">
        <v>11</v>
      </c>
      <c r="Z83" s="28" t="str">
        <f t="shared" si="11"/>
        <v>-</v>
      </c>
      <c r="AA83" s="36">
        <v>15</v>
      </c>
      <c r="AB83" s="409"/>
      <c r="AC83" s="360"/>
      <c r="AD83" s="361"/>
      <c r="AE83" s="361"/>
      <c r="AF83" s="362"/>
      <c r="AG83" s="17"/>
      <c r="AH83" s="26">
        <f>COUNTIF(E82:AB84,"○")</f>
        <v>2</v>
      </c>
      <c r="AI83" s="22">
        <f>COUNTIF(E82:AB84,"×")</f>
        <v>3</v>
      </c>
      <c r="AJ83" s="25">
        <f>(IF((E82&gt;G82),1,0))+(IF((E83&gt;G83),1,0))+(IF((E84&gt;G84),1,0))+(IF((I82&gt;K82),1,0))+(IF((I83&gt;K83),1,0))+(IF((I84&gt;K84),1,0))+(IF((M82&gt;O82),1,0))+(IF((M83&gt;O83),1,0))+(IF((M84&gt;O84),1,0))+(IF((Q82&gt;S82),1,0))+(IF((Q83&gt;S83),1,0))+(IF((Q84&gt;S84),1,0))+(IF((U82&gt;W82),1,0))+(IF((U83&gt;W83),1,0))+(IF((U84&gt;W84),1,0))+(IF((Y82&gt;AA82),1,0))+(IF((Y83&gt;AA83),1,0))+(IF((Y84&gt;AA84),1,0))</f>
        <v>4</v>
      </c>
      <c r="AK83" s="24">
        <f>(IF((E82&lt;G82),1,0))+(IF((E83&lt;G83),1,0))+(IF((E84&lt;G84),1,0))+(IF((I82&lt;K82),1,0))+(IF((I83&lt;K83),1,0))+(IF((I84&lt;K84),1,0))+(IF((M82&lt;O82),1,0))+(IF((M83&lt;O83),1,0))+(IF((M84&lt;O84),1,0))+(IF((Q82&lt;S82),1,0))+(IF((Q83&lt;S83),1,0))+(IF((Q84&lt;S84),1,0))+(IF((U82&lt;W82),1,0))+(IF((U83&lt;W83),1,0))+(IF((U84&lt;W84),1,0))+(IF((Y82&lt;AA82),1,0))+(IF((Y83&lt;AA83),1,0))+(IF((Y84&lt;AA84),1,0))</f>
        <v>6</v>
      </c>
      <c r="AL83" s="23">
        <f>AJ83-AK83</f>
        <v>-2</v>
      </c>
      <c r="AM83" s="118">
        <f>SUM(E82:E84,I82:I84,M82:M84,Q82:Q84,U82:U84,Y82:Y84)</f>
        <v>135</v>
      </c>
      <c r="AN83" s="22">
        <f>SUM(G82:G84,K82:K84,O82:O84,S82:S84,W82:W84,AA82:AA84)</f>
        <v>128</v>
      </c>
      <c r="AO83" s="21">
        <f>AM83-AN83</f>
        <v>7</v>
      </c>
      <c r="BO83" s="125"/>
      <c r="BP83" s="125"/>
      <c r="BQ83" s="125"/>
      <c r="BR83" s="125"/>
      <c r="BS83" s="125"/>
      <c r="BT83" s="125"/>
      <c r="BU83" s="125"/>
    </row>
    <row r="84" spans="2:75" ht="11.25" customHeight="1" x14ac:dyDescent="0.15">
      <c r="C84" s="153"/>
      <c r="D84" s="150"/>
      <c r="E84" s="30" t="str">
        <f>IF(S75="","",S75)</f>
        <v/>
      </c>
      <c r="F84" s="28" t="str">
        <f t="shared" si="12"/>
        <v/>
      </c>
      <c r="G84" s="27" t="str">
        <f>IF(Q75="","",Q75)</f>
        <v/>
      </c>
      <c r="H84" s="400" t="str">
        <f>IF(J81="","",J81)</f>
        <v/>
      </c>
      <c r="I84" s="29" t="str">
        <f>IF(S78="","",S78)</f>
        <v/>
      </c>
      <c r="J84" s="28" t="str">
        <f t="shared" si="13"/>
        <v/>
      </c>
      <c r="K84" s="27" t="str">
        <f>IF(Q78="","",Q78)</f>
        <v/>
      </c>
      <c r="L84" s="346" t="str">
        <f>IF(N81="","",N81)</f>
        <v/>
      </c>
      <c r="M84" s="27" t="str">
        <f>IF(S81="","",S81)</f>
        <v/>
      </c>
      <c r="N84" s="28" t="str">
        <f t="shared" si="14"/>
        <v/>
      </c>
      <c r="O84" s="27" t="str">
        <f>IF(Q81="","",Q81)</f>
        <v/>
      </c>
      <c r="P84" s="346" t="str">
        <f>IF(R81="","",R81)</f>
        <v/>
      </c>
      <c r="Q84" s="351"/>
      <c r="R84" s="352"/>
      <c r="S84" s="352"/>
      <c r="T84" s="353"/>
      <c r="U84" s="37"/>
      <c r="V84" s="28" t="str">
        <f t="shared" si="10"/>
        <v/>
      </c>
      <c r="W84" s="36"/>
      <c r="X84" s="409"/>
      <c r="Y84" s="37"/>
      <c r="Z84" s="28" t="str">
        <f t="shared" si="11"/>
        <v/>
      </c>
      <c r="AA84" s="36"/>
      <c r="AB84" s="409"/>
      <c r="AC84" s="10">
        <f>AH83</f>
        <v>2</v>
      </c>
      <c r="AD84" s="9" t="s">
        <v>16</v>
      </c>
      <c r="AE84" s="9">
        <f>AI83</f>
        <v>3</v>
      </c>
      <c r="AF84" s="8" t="s">
        <v>15</v>
      </c>
      <c r="AG84" s="17"/>
      <c r="AH84" s="16"/>
      <c r="AI84" s="13"/>
      <c r="AJ84" s="15"/>
      <c r="AK84" s="14"/>
      <c r="AL84" s="12"/>
      <c r="AM84" s="120"/>
      <c r="AN84" s="13"/>
      <c r="AO84" s="12"/>
      <c r="BO84" s="125"/>
      <c r="BP84" s="125"/>
      <c r="BQ84" s="125"/>
      <c r="BR84" s="125"/>
      <c r="BS84" s="125"/>
      <c r="BT84" s="125"/>
      <c r="BU84" s="125"/>
    </row>
    <row r="85" spans="2:75" ht="11.25" customHeight="1" x14ac:dyDescent="0.15">
      <c r="B85" s="183" t="s">
        <v>27</v>
      </c>
      <c r="C85" s="154" t="s">
        <v>63</v>
      </c>
      <c r="D85" s="191" t="s">
        <v>38</v>
      </c>
      <c r="E85" s="34">
        <f>IF(W73="","",W73)</f>
        <v>5</v>
      </c>
      <c r="F85" s="32" t="str">
        <f t="shared" si="12"/>
        <v>-</v>
      </c>
      <c r="G85" s="243">
        <f>IF(U73="","",U73)</f>
        <v>15</v>
      </c>
      <c r="H85" s="404" t="str">
        <f>IF(X73="","",IF(X73="○","×",IF(X73="×","○")))</f>
        <v>×</v>
      </c>
      <c r="I85" s="33">
        <f>IF(W76="","",W76)</f>
        <v>15</v>
      </c>
      <c r="J85" s="32" t="str">
        <f t="shared" si="13"/>
        <v>-</v>
      </c>
      <c r="K85" s="243">
        <f>IF(U76="","",U76)</f>
        <v>6</v>
      </c>
      <c r="L85" s="404" t="str">
        <f>IF(X76="","",IF(X76="○","×",IF(X76="×","○")))</f>
        <v>○</v>
      </c>
      <c r="M85" s="243">
        <f>IF(W79="","",W79)</f>
        <v>4</v>
      </c>
      <c r="N85" s="32" t="str">
        <f t="shared" si="14"/>
        <v>-</v>
      </c>
      <c r="O85" s="243">
        <f>IF(U79="","",U79)</f>
        <v>15</v>
      </c>
      <c r="P85" s="404" t="str">
        <f>IF(X79="","",IF(X79="○","×",IF(X79="×","○")))</f>
        <v>×</v>
      </c>
      <c r="Q85" s="33">
        <f>IF(W82="","",W82)</f>
        <v>8</v>
      </c>
      <c r="R85" s="243" t="str">
        <f t="shared" ref="R85:R90" si="15">IF(Q85="","","-")</f>
        <v>-</v>
      </c>
      <c r="S85" s="243">
        <f>IF(U82="","",U82)</f>
        <v>15</v>
      </c>
      <c r="T85" s="404" t="str">
        <f>IF(X82="","",IF(X82="○","×",IF(X82="×","○")))</f>
        <v>×</v>
      </c>
      <c r="U85" s="348"/>
      <c r="V85" s="349"/>
      <c r="W85" s="349"/>
      <c r="X85" s="350"/>
      <c r="Y85" s="39">
        <v>11</v>
      </c>
      <c r="Z85" s="32" t="str">
        <f t="shared" si="11"/>
        <v>-</v>
      </c>
      <c r="AA85" s="38">
        <v>15</v>
      </c>
      <c r="AB85" s="402" t="str">
        <f>IF(Y85&lt;&gt;"",IF(Y85&gt;AA85,IF(Y86&gt;AA86,"○",IF(Y87&gt;AA87,"○","×")),IF(Y86&gt;AA86,IF(Y87&gt;AA87,"○","×"),"×")),"")</f>
        <v>×</v>
      </c>
      <c r="AC85" s="357" t="s">
        <v>179</v>
      </c>
      <c r="AD85" s="358"/>
      <c r="AE85" s="358"/>
      <c r="AF85" s="359"/>
      <c r="AG85" s="35"/>
      <c r="AH85" s="26"/>
      <c r="AI85" s="22"/>
      <c r="AJ85" s="25"/>
      <c r="AK85" s="24"/>
      <c r="AL85" s="21"/>
      <c r="AM85" s="118"/>
      <c r="AN85" s="22"/>
      <c r="AO85" s="21"/>
      <c r="BO85" s="125"/>
      <c r="BP85" s="125"/>
      <c r="BQ85" s="125"/>
      <c r="BR85" s="125"/>
      <c r="BS85" s="125"/>
      <c r="BT85" s="125"/>
      <c r="BU85" s="125"/>
    </row>
    <row r="86" spans="2:75" ht="11.25" customHeight="1" x14ac:dyDescent="0.15">
      <c r="B86" s="184" t="s">
        <v>49</v>
      </c>
      <c r="C86" s="153" t="s">
        <v>64</v>
      </c>
      <c r="D86" s="192" t="s">
        <v>38</v>
      </c>
      <c r="E86" s="30">
        <f>IF(W74="","",W74)</f>
        <v>8</v>
      </c>
      <c r="F86" s="28" t="str">
        <f t="shared" si="12"/>
        <v>-</v>
      </c>
      <c r="G86" s="27">
        <f>IF(U74="","",U74)</f>
        <v>15</v>
      </c>
      <c r="H86" s="405"/>
      <c r="I86" s="29">
        <f>IF(W77="","",W77)</f>
        <v>15</v>
      </c>
      <c r="J86" s="28" t="str">
        <f t="shared" si="13"/>
        <v>-</v>
      </c>
      <c r="K86" s="27">
        <f>IF(U77="","",U77)</f>
        <v>4</v>
      </c>
      <c r="L86" s="405"/>
      <c r="M86" s="27">
        <f>IF(W80="","",W80)</f>
        <v>10</v>
      </c>
      <c r="N86" s="28" t="str">
        <f t="shared" si="14"/>
        <v>-</v>
      </c>
      <c r="O86" s="27">
        <f>IF(U80="","",U80)</f>
        <v>15</v>
      </c>
      <c r="P86" s="405"/>
      <c r="Q86" s="29">
        <f>IF(W83="","",W83)</f>
        <v>9</v>
      </c>
      <c r="R86" s="27" t="str">
        <f t="shared" si="15"/>
        <v>-</v>
      </c>
      <c r="S86" s="27">
        <f>IF(U83="","",U83)</f>
        <v>15</v>
      </c>
      <c r="T86" s="405"/>
      <c r="U86" s="351"/>
      <c r="V86" s="352"/>
      <c r="W86" s="352"/>
      <c r="X86" s="353"/>
      <c r="Y86" s="37">
        <v>7</v>
      </c>
      <c r="Z86" s="28" t="str">
        <f t="shared" si="11"/>
        <v>-</v>
      </c>
      <c r="AA86" s="36">
        <v>15</v>
      </c>
      <c r="AB86" s="378"/>
      <c r="AC86" s="360"/>
      <c r="AD86" s="361"/>
      <c r="AE86" s="361"/>
      <c r="AF86" s="362"/>
      <c r="AG86" s="35"/>
      <c r="AH86" s="26">
        <f>COUNTIF(E85:AB87,"○")</f>
        <v>1</v>
      </c>
      <c r="AI86" s="22">
        <f>COUNTIF(E85:AB87,"×")</f>
        <v>4</v>
      </c>
      <c r="AJ86" s="25">
        <f>(IF((E85&gt;G85),1,0))+(IF((E86&gt;G86),1,0))+(IF((E87&gt;G87),1,0))+(IF((I85&gt;K85),1,0))+(IF((I86&gt;K86),1,0))+(IF((I87&gt;K87),1,0))+(IF((M85&gt;O85),1,0))+(IF((M86&gt;O86),1,0))+(IF((M87&gt;O87),1,0))+(IF((Q85&gt;S85),1,0))+(IF((Q86&gt;S86),1,0))+(IF((Q87&gt;S87),1,0))+(IF((U85&gt;W85),1,0))+(IF((U86&gt;W86),1,0))+(IF((U87&gt;W87),1,0))+(IF((Y85&gt;AA85),1,0))+(IF((Y86&gt;AA86),1,0))+(IF((Y87&gt;AA87),1,0))</f>
        <v>2</v>
      </c>
      <c r="AK86" s="24">
        <f>(IF((E85&lt;G85),1,0))+(IF((E86&lt;G86),1,0))+(IF((E87&lt;G87),1,0))+(IF((I85&lt;K85),1,0))+(IF((I86&lt;K86),1,0))+(IF((I87&lt;K87),1,0))+(IF((M85&lt;O85),1,0))+(IF((M86&lt;O86),1,0))+(IF((M87&lt;O87),1,0))+(IF((Q85&lt;S85),1,0))+(IF((Q86&lt;S86),1,0))+(IF((Q87&lt;S87),1,0))+(IF((U85&lt;W85),1,0))+(IF((U86&lt;W86),1,0))+(IF((U87&lt;W87),1,0))+(IF((Y85&lt;AA85),1,0))+(IF((Y86&lt;AA86),1,0))+(IF((Y87&lt;AA87),1,0))</f>
        <v>8</v>
      </c>
      <c r="AL86" s="23">
        <f>AJ86-AK86</f>
        <v>-6</v>
      </c>
      <c r="AM86" s="118">
        <f>SUM(E85:E87,I85:I87,M85:M87,Q85:Q87,U85:U87,Y85:Y87)</f>
        <v>92</v>
      </c>
      <c r="AN86" s="22">
        <f>SUM(G85:G87,K85:K87,O85:O87,S85:S87,W85:W87,AA85:AA87)</f>
        <v>130</v>
      </c>
      <c r="AO86" s="21">
        <f>AM86-AN86</f>
        <v>-38</v>
      </c>
      <c r="BO86" s="125"/>
      <c r="BP86" s="125"/>
      <c r="BQ86" s="125"/>
      <c r="BR86" s="125"/>
      <c r="BS86" s="125"/>
      <c r="BT86" s="125"/>
      <c r="BU86" s="125"/>
    </row>
    <row r="87" spans="2:75" ht="11.25" customHeight="1" x14ac:dyDescent="0.15">
      <c r="C87" s="149"/>
      <c r="D87" s="152"/>
      <c r="E87" s="30" t="str">
        <f>IF(W75="","",W75)</f>
        <v/>
      </c>
      <c r="F87" s="28" t="str">
        <f t="shared" si="12"/>
        <v/>
      </c>
      <c r="G87" s="27" t="str">
        <f>IF(U75="","",U75)</f>
        <v/>
      </c>
      <c r="H87" s="406"/>
      <c r="I87" s="29" t="str">
        <f>IF(W78="","",W78)</f>
        <v/>
      </c>
      <c r="J87" s="28" t="str">
        <f t="shared" si="13"/>
        <v/>
      </c>
      <c r="K87" s="27" t="str">
        <f>IF(U78="","",U78)</f>
        <v/>
      </c>
      <c r="L87" s="406"/>
      <c r="M87" s="27" t="str">
        <f>IF(W81="","",W81)</f>
        <v/>
      </c>
      <c r="N87" s="28" t="str">
        <f t="shared" si="14"/>
        <v/>
      </c>
      <c r="O87" s="27" t="str">
        <f>IF(U81="","",U81)</f>
        <v/>
      </c>
      <c r="P87" s="406"/>
      <c r="Q87" s="29" t="str">
        <f>IF(W84="","",W84)</f>
        <v/>
      </c>
      <c r="R87" s="27" t="str">
        <f t="shared" si="15"/>
        <v/>
      </c>
      <c r="S87" s="27" t="str">
        <f>IF(U84="","",U84)</f>
        <v/>
      </c>
      <c r="T87" s="406"/>
      <c r="U87" s="351"/>
      <c r="V87" s="352"/>
      <c r="W87" s="352"/>
      <c r="X87" s="353"/>
      <c r="Y87" s="37"/>
      <c r="Z87" s="28" t="str">
        <f t="shared" si="11"/>
        <v/>
      </c>
      <c r="AA87" s="36"/>
      <c r="AB87" s="403"/>
      <c r="AC87" s="10">
        <f>AH86</f>
        <v>1</v>
      </c>
      <c r="AD87" s="9" t="s">
        <v>16</v>
      </c>
      <c r="AE87" s="9">
        <f>AI86</f>
        <v>4</v>
      </c>
      <c r="AF87" s="8" t="s">
        <v>15</v>
      </c>
      <c r="AG87" s="35"/>
      <c r="AH87" s="16"/>
      <c r="AI87" s="13"/>
      <c r="AJ87" s="15"/>
      <c r="AK87" s="14"/>
      <c r="AL87" s="12"/>
      <c r="AM87" s="120"/>
      <c r="AN87" s="13"/>
      <c r="AO87" s="12"/>
      <c r="BO87" s="125"/>
      <c r="BP87" s="125"/>
      <c r="BQ87" s="125"/>
      <c r="BR87" s="125"/>
      <c r="BS87" s="125"/>
      <c r="BT87" s="125"/>
      <c r="BU87" s="125"/>
    </row>
    <row r="88" spans="2:75" ht="11.25" customHeight="1" x14ac:dyDescent="0.15">
      <c r="B88" s="183" t="s">
        <v>28</v>
      </c>
      <c r="C88" s="153" t="s">
        <v>58</v>
      </c>
      <c r="D88" s="147" t="s">
        <v>75</v>
      </c>
      <c r="E88" s="34">
        <f>IF(AA73="","",AA73)</f>
        <v>19</v>
      </c>
      <c r="F88" s="32" t="str">
        <f t="shared" si="12"/>
        <v>-</v>
      </c>
      <c r="G88" s="243">
        <f>IF(Y73="","",Y73)</f>
        <v>21</v>
      </c>
      <c r="H88" s="399" t="str">
        <f>IF(AB73="","",IF(AB73="○","×",IF(AB73="×","○")))</f>
        <v>×</v>
      </c>
      <c r="I88" s="33">
        <f>IF(AA76="","",AA76)</f>
        <v>15</v>
      </c>
      <c r="J88" s="32" t="str">
        <f t="shared" si="13"/>
        <v>-</v>
      </c>
      <c r="K88" s="243">
        <f>IF(Y76="","",Y76)</f>
        <v>9</v>
      </c>
      <c r="L88" s="345" t="str">
        <f>IF(AB76="","",IF(AB76="○","×",IF(AB76="×","○")))</f>
        <v>○</v>
      </c>
      <c r="M88" s="243">
        <f>IF(AA79="","",AA79)</f>
        <v>16</v>
      </c>
      <c r="N88" s="32" t="str">
        <f t="shared" si="14"/>
        <v>-</v>
      </c>
      <c r="O88" s="243">
        <f>IF(Y79="","",Y79)</f>
        <v>14</v>
      </c>
      <c r="P88" s="345" t="str">
        <f>IF(AB79="","",IF(AB79="○","×",IF(AB79="×","○")))</f>
        <v>○</v>
      </c>
      <c r="Q88" s="33">
        <f>IF(AA82="","",AA82)</f>
        <v>16</v>
      </c>
      <c r="R88" s="32" t="str">
        <f t="shared" si="15"/>
        <v>-</v>
      </c>
      <c r="S88" s="243">
        <f>IF(Y82="","",Y82)</f>
        <v>14</v>
      </c>
      <c r="T88" s="345" t="str">
        <f>IF(AB82="","",IF(AB82="○","×",IF(AB82="×","○")))</f>
        <v>○</v>
      </c>
      <c r="U88" s="33">
        <f>IF(AA85="","",AA85)</f>
        <v>15</v>
      </c>
      <c r="V88" s="32" t="str">
        <f>IF(U88="","","-")</f>
        <v>-</v>
      </c>
      <c r="W88" s="243">
        <f>IF(Y85="","",Y85)</f>
        <v>11</v>
      </c>
      <c r="X88" s="345" t="str">
        <f>IF(AB85="","",IF(AB85="○","×",IF(AB85="×","○")))</f>
        <v>○</v>
      </c>
      <c r="Y88" s="348"/>
      <c r="Z88" s="349"/>
      <c r="AA88" s="349"/>
      <c r="AB88" s="349"/>
      <c r="AC88" s="357" t="s">
        <v>191</v>
      </c>
      <c r="AD88" s="358"/>
      <c r="AE88" s="358"/>
      <c r="AF88" s="359"/>
      <c r="AG88" s="17"/>
      <c r="AH88" s="26"/>
      <c r="AI88" s="22"/>
      <c r="AJ88" s="25"/>
      <c r="AK88" s="24"/>
      <c r="AL88" s="21"/>
      <c r="AM88" s="118"/>
      <c r="AN88" s="22"/>
      <c r="AO88" s="21"/>
      <c r="BO88" s="125"/>
      <c r="BP88" s="125"/>
      <c r="BQ88" s="125"/>
      <c r="BR88" s="125"/>
      <c r="BS88" s="125"/>
      <c r="BT88" s="125"/>
      <c r="BU88" s="125"/>
    </row>
    <row r="89" spans="2:75" ht="11.25" customHeight="1" x14ac:dyDescent="0.15">
      <c r="B89" s="184" t="s">
        <v>49</v>
      </c>
      <c r="C89" s="153" t="s">
        <v>59</v>
      </c>
      <c r="D89" s="147" t="s">
        <v>75</v>
      </c>
      <c r="E89" s="30">
        <f>IF(AA74="","",AA74)</f>
        <v>7</v>
      </c>
      <c r="F89" s="28" t="str">
        <f t="shared" si="12"/>
        <v>-</v>
      </c>
      <c r="G89" s="27">
        <f>IF(Y74="","",Y74)</f>
        <v>15</v>
      </c>
      <c r="H89" s="400" t="str">
        <f>IF(J77="","",J77)</f>
        <v/>
      </c>
      <c r="I89" s="29">
        <f>IF(AA77="","",AA77)</f>
        <v>15</v>
      </c>
      <c r="J89" s="28" t="str">
        <f t="shared" si="13"/>
        <v>-</v>
      </c>
      <c r="K89" s="27">
        <f>IF(Y77="","",Y77)</f>
        <v>6</v>
      </c>
      <c r="L89" s="346" t="str">
        <f>IF(N83="","",N83)</f>
        <v>-</v>
      </c>
      <c r="M89" s="27">
        <f>IF(AA80="","",AA80)</f>
        <v>18</v>
      </c>
      <c r="N89" s="28" t="str">
        <f t="shared" si="14"/>
        <v>-</v>
      </c>
      <c r="O89" s="27">
        <f>IF(Y80="","",Y80)</f>
        <v>16</v>
      </c>
      <c r="P89" s="346" t="str">
        <f>IF(R83="","",R83)</f>
        <v/>
      </c>
      <c r="Q89" s="29">
        <f>IF(AA83="","",AA83)</f>
        <v>15</v>
      </c>
      <c r="R89" s="28" t="str">
        <f t="shared" si="15"/>
        <v>-</v>
      </c>
      <c r="S89" s="27">
        <f>IF(Y83="","",Y83)</f>
        <v>11</v>
      </c>
      <c r="T89" s="346" t="str">
        <f>IF(V83="","",V83)</f>
        <v>-</v>
      </c>
      <c r="U89" s="29">
        <f>IF(AA86="","",AA86)</f>
        <v>15</v>
      </c>
      <c r="V89" s="28" t="str">
        <f>IF(U89="","","-")</f>
        <v>-</v>
      </c>
      <c r="W89" s="27">
        <f>IF(Y86="","",Y86)</f>
        <v>7</v>
      </c>
      <c r="X89" s="346" t="str">
        <f>IF(Z83="","",Z83)</f>
        <v>-</v>
      </c>
      <c r="Y89" s="351"/>
      <c r="Z89" s="352"/>
      <c r="AA89" s="352"/>
      <c r="AB89" s="352"/>
      <c r="AC89" s="360"/>
      <c r="AD89" s="361"/>
      <c r="AE89" s="361"/>
      <c r="AF89" s="362"/>
      <c r="AG89" s="17"/>
      <c r="AH89" s="26">
        <f>COUNTIF(E88:AB90,"○")</f>
        <v>4</v>
      </c>
      <c r="AI89" s="22">
        <f>COUNTIF(E88:AB90,"×")</f>
        <v>1</v>
      </c>
      <c r="AJ89" s="25">
        <f>(IF((E88&gt;G88),1,0))+(IF((E89&gt;G89),1,0))+(IF((E90&gt;G90),1,0))+(IF((I88&gt;K88),1,0))+(IF((I89&gt;K89),1,0))+(IF((I90&gt;K90),1,0))+(IF((M88&gt;O88),1,0))+(IF((M89&gt;O89),1,0))+(IF((M90&gt;O90),1,0))+(IF((Q88&gt;S88),1,0))+(IF((Q89&gt;S89),1,0))+(IF((Q90&gt;S90),1,0))+(IF((U88&gt;W88),1,0))+(IF((U89&gt;W89),1,0))+(IF((U90&gt;W90),1,0))+(IF((Y88&gt;AA88),1,0))+(IF((Y89&gt;AA89),1,0))+(IF((Y90&gt;AA90),1,0))</f>
        <v>8</v>
      </c>
      <c r="AK89" s="24">
        <f>(IF((E88&lt;G88),1,0))+(IF((E89&lt;G89),1,0))+(IF((E90&lt;G90),1,0))+(IF((I88&lt;K88),1,0))+(IF((I89&lt;K89),1,0))+(IF((I90&lt;K90),1,0))+(IF((M88&lt;O88),1,0))+(IF((M89&lt;O89),1,0))+(IF((M90&lt;O90),1,0))+(IF((Q88&lt;S88),1,0))+(IF((Q89&lt;S89),1,0))+(IF((Q90&lt;S90),1,0))+(IF((U88&lt;W88),1,0))+(IF((U89&lt;W89),1,0))+(IF((U90&lt;W90),1,0))+(IF((Y88&lt;AA88),1,0))+(IF((Y89&lt;AA89),1,0))+(IF((Y90&lt;AA90),1,0))</f>
        <v>2</v>
      </c>
      <c r="AL89" s="23">
        <f>AJ89-AK89</f>
        <v>6</v>
      </c>
      <c r="AM89" s="118">
        <f>SUM(E88:E90,I88:I90,M88:M90,Q88:Q90,U88:U90,Y88:Y90)</f>
        <v>151</v>
      </c>
      <c r="AN89" s="22">
        <f>SUM(G88:G90,K88:K90,O88:O90,S88:S90,W88:W90,AA88:AA90)</f>
        <v>124</v>
      </c>
      <c r="AO89" s="21">
        <f>AM89-AN89</f>
        <v>27</v>
      </c>
      <c r="BO89" s="125"/>
      <c r="BP89" s="125"/>
      <c r="BQ89" s="125"/>
      <c r="BR89" s="125"/>
      <c r="BS89" s="125"/>
      <c r="BT89" s="125"/>
      <c r="BU89" s="125"/>
    </row>
    <row r="90" spans="2:75" ht="11.25" customHeight="1" thickBot="1" x14ac:dyDescent="0.2">
      <c r="C90" s="155"/>
      <c r="D90" s="156"/>
      <c r="E90" s="20" t="str">
        <f>IF(AA75="","",AA75)</f>
        <v/>
      </c>
      <c r="F90" s="18" t="str">
        <f t="shared" si="12"/>
        <v/>
      </c>
      <c r="G90" s="245" t="str">
        <f>IF(Y75="","",Y75)</f>
        <v/>
      </c>
      <c r="H90" s="401" t="str">
        <f>IF(J78="","",J78)</f>
        <v/>
      </c>
      <c r="I90" s="19" t="str">
        <f>IF(AA78="","",AA78)</f>
        <v/>
      </c>
      <c r="J90" s="18" t="str">
        <f t="shared" si="13"/>
        <v/>
      </c>
      <c r="K90" s="245" t="str">
        <f>IF(Y78="","",Y78)</f>
        <v/>
      </c>
      <c r="L90" s="379" t="str">
        <f>IF(N84="","",N84)</f>
        <v/>
      </c>
      <c r="M90" s="245" t="str">
        <f>IF(AA81="","",AA81)</f>
        <v/>
      </c>
      <c r="N90" s="18" t="str">
        <f t="shared" si="14"/>
        <v/>
      </c>
      <c r="O90" s="245" t="str">
        <f>IF(Y81="","",Y81)</f>
        <v/>
      </c>
      <c r="P90" s="379" t="str">
        <f>IF(R84="","",R84)</f>
        <v/>
      </c>
      <c r="Q90" s="19" t="str">
        <f>IF(AA84="","",AA84)</f>
        <v/>
      </c>
      <c r="R90" s="18" t="str">
        <f t="shared" si="15"/>
        <v/>
      </c>
      <c r="S90" s="245" t="str">
        <f>IF(Y84="","",Y84)</f>
        <v/>
      </c>
      <c r="T90" s="379" t="str">
        <f>IF(V84="","",V84)</f>
        <v/>
      </c>
      <c r="U90" s="19" t="str">
        <f>IF(AA87="","",AA87)</f>
        <v/>
      </c>
      <c r="V90" s="18" t="str">
        <f>IF(U90="","","-")</f>
        <v/>
      </c>
      <c r="W90" s="245" t="str">
        <f>IF(Y87="","",Y87)</f>
        <v/>
      </c>
      <c r="X90" s="379" t="str">
        <f>IF(Z84="","",Z84)</f>
        <v/>
      </c>
      <c r="Y90" s="382"/>
      <c r="Z90" s="383"/>
      <c r="AA90" s="383"/>
      <c r="AB90" s="383"/>
      <c r="AC90" s="7">
        <f>AH89</f>
        <v>4</v>
      </c>
      <c r="AD90" s="6" t="s">
        <v>16</v>
      </c>
      <c r="AE90" s="6">
        <f>AI89</f>
        <v>1</v>
      </c>
      <c r="AF90" s="5" t="s">
        <v>15</v>
      </c>
      <c r="AG90" s="17"/>
      <c r="AH90" s="16"/>
      <c r="AI90" s="13"/>
      <c r="AJ90" s="15"/>
      <c r="AK90" s="14"/>
      <c r="AL90" s="12"/>
      <c r="AM90" s="120"/>
      <c r="AN90" s="13"/>
      <c r="AO90" s="12"/>
      <c r="BO90" s="125"/>
      <c r="BP90" s="125"/>
      <c r="BQ90" s="125"/>
      <c r="BR90" s="125"/>
      <c r="BS90" s="125"/>
      <c r="BT90" s="125"/>
      <c r="BU90" s="125"/>
    </row>
    <row r="91" spans="2:75" s="174" customFormat="1" ht="15" customHeight="1" x14ac:dyDescent="0.2">
      <c r="C91" s="177" t="s">
        <v>89</v>
      </c>
      <c r="D91" s="175"/>
      <c r="E91" s="175"/>
      <c r="F91" s="175"/>
      <c r="G91" s="175"/>
      <c r="H91" s="175"/>
      <c r="I91" s="175"/>
      <c r="J91" s="175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R91" s="224"/>
      <c r="AS91" s="223"/>
      <c r="AT91" s="127"/>
      <c r="AU91" s="128"/>
      <c r="AV91" s="128"/>
      <c r="AW91" s="128"/>
      <c r="AX91" s="128"/>
      <c r="AY91" s="128"/>
      <c r="BH91" s="176"/>
      <c r="BI91" s="176"/>
      <c r="BJ91" s="176"/>
      <c r="BK91" s="176"/>
      <c r="BL91" s="176"/>
      <c r="BM91" s="176"/>
      <c r="BN91" s="176"/>
    </row>
    <row r="92" spans="2:75" s="174" customFormat="1" ht="15" customHeight="1" x14ac:dyDescent="0.2">
      <c r="C92" s="177" t="s">
        <v>90</v>
      </c>
      <c r="D92" s="175"/>
      <c r="E92" s="175"/>
      <c r="F92" s="175"/>
      <c r="G92" s="175"/>
      <c r="H92" s="175"/>
      <c r="I92" s="175"/>
      <c r="J92" s="175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R92" s="224"/>
      <c r="AS92" s="223"/>
      <c r="AT92" s="127"/>
      <c r="AU92" s="128"/>
      <c r="AV92" s="128"/>
      <c r="AW92" s="128"/>
      <c r="AX92" s="128"/>
      <c r="AY92" s="128"/>
      <c r="BH92" s="176"/>
      <c r="BI92" s="176"/>
      <c r="BJ92" s="176"/>
      <c r="BK92" s="176"/>
      <c r="BL92" s="176"/>
      <c r="BM92" s="176"/>
      <c r="BN92" s="176"/>
    </row>
    <row r="93" spans="2:75" s="174" customFormat="1" ht="15" customHeight="1" x14ac:dyDescent="0.2">
      <c r="C93" s="177"/>
      <c r="D93" s="175"/>
      <c r="E93" s="175"/>
      <c r="F93" s="175"/>
      <c r="G93" s="175"/>
      <c r="H93" s="175"/>
      <c r="I93" s="175"/>
      <c r="J93" s="175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R93" s="224"/>
      <c r="AS93" s="223"/>
      <c r="AT93" s="127"/>
      <c r="AU93" s="128"/>
      <c r="AV93" s="128"/>
      <c r="AW93" s="128"/>
      <c r="AX93" s="128"/>
      <c r="AY93" s="128"/>
      <c r="BH93" s="176"/>
      <c r="BI93" s="176"/>
      <c r="BJ93" s="176"/>
      <c r="BK93" s="176"/>
      <c r="BL93" s="176"/>
      <c r="BM93" s="176"/>
      <c r="BN93" s="176"/>
    </row>
    <row r="94" spans="2:75" ht="18" customHeight="1" x14ac:dyDescent="0.15"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P94" s="246"/>
      <c r="Q94" s="246"/>
      <c r="R94" s="246"/>
      <c r="S94" s="246"/>
      <c r="T94" s="246"/>
      <c r="U94" s="246"/>
      <c r="V94" s="246"/>
      <c r="W94" s="246"/>
      <c r="X94" s="246"/>
      <c r="Y94" s="163"/>
      <c r="Z94" s="125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137"/>
      <c r="AM94" s="138"/>
      <c r="AN94" s="138"/>
      <c r="AO94" s="138"/>
      <c r="BO94" s="125"/>
      <c r="BP94" s="125"/>
      <c r="BQ94" s="125"/>
      <c r="BR94" s="125"/>
      <c r="BS94" s="125"/>
      <c r="BT94" s="125"/>
      <c r="BU94" s="125"/>
      <c r="BW94" s="130"/>
    </row>
    <row r="95" spans="2:75" ht="18" customHeight="1" x14ac:dyDescent="0.15"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P95" s="246"/>
      <c r="Q95" s="246"/>
      <c r="R95" s="246"/>
      <c r="S95" s="246"/>
      <c r="T95" s="246"/>
      <c r="U95" s="246"/>
      <c r="V95" s="246"/>
      <c r="W95" s="246"/>
      <c r="X95" s="246"/>
      <c r="Y95" s="163"/>
      <c r="Z95" s="125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137"/>
      <c r="AM95" s="138"/>
      <c r="AN95" s="138"/>
      <c r="AO95" s="138"/>
      <c r="BO95" s="125"/>
      <c r="BP95" s="125"/>
      <c r="BQ95" s="125"/>
      <c r="BR95" s="125"/>
      <c r="BS95" s="125"/>
      <c r="BT95" s="125"/>
      <c r="BU95" s="125"/>
      <c r="BW95" s="130"/>
    </row>
    <row r="96" spans="2:75" ht="15" customHeight="1" x14ac:dyDescent="0.25">
      <c r="C96" s="411" t="s">
        <v>69</v>
      </c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246" t="s">
        <v>13</v>
      </c>
      <c r="P96" s="247"/>
      <c r="Q96" s="247"/>
      <c r="R96" s="247"/>
      <c r="S96" s="247"/>
      <c r="T96" s="247"/>
      <c r="U96" s="247"/>
      <c r="V96" s="247"/>
      <c r="W96" s="247"/>
      <c r="X96" s="247"/>
      <c r="Y96" s="164"/>
      <c r="Z96" s="246" t="s">
        <v>14</v>
      </c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137"/>
      <c r="AM96" s="138"/>
      <c r="AN96" s="138"/>
      <c r="AO96" s="138"/>
      <c r="BO96" s="125"/>
      <c r="BP96" s="125"/>
      <c r="BQ96" s="125"/>
      <c r="BR96" s="125"/>
      <c r="BS96" s="125"/>
      <c r="BT96" s="125"/>
      <c r="BU96" s="125"/>
      <c r="BW96" s="130"/>
    </row>
    <row r="97" spans="2:75" ht="15" customHeight="1" x14ac:dyDescent="0.15"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319" t="s">
        <v>86</v>
      </c>
      <c r="P97" s="320"/>
      <c r="Q97" s="320"/>
      <c r="R97" s="320"/>
      <c r="S97" s="320"/>
      <c r="T97" s="476" t="s">
        <v>50</v>
      </c>
      <c r="U97" s="476"/>
      <c r="V97" s="476"/>
      <c r="W97" s="476"/>
      <c r="X97" s="477"/>
      <c r="Y97" s="128"/>
      <c r="Z97" s="319" t="s">
        <v>71</v>
      </c>
      <c r="AA97" s="320"/>
      <c r="AB97" s="320"/>
      <c r="AC97" s="320"/>
      <c r="AD97" s="320"/>
      <c r="AE97" s="476" t="s">
        <v>73</v>
      </c>
      <c r="AF97" s="476"/>
      <c r="AG97" s="476"/>
      <c r="AH97" s="476"/>
      <c r="AI97" s="477"/>
      <c r="AJ97" s="143"/>
      <c r="AL97" s="137"/>
      <c r="AM97" s="138"/>
      <c r="AN97" s="138"/>
      <c r="AO97" s="138"/>
      <c r="BO97" s="125"/>
      <c r="BP97" s="125"/>
      <c r="BQ97" s="125"/>
      <c r="BR97" s="125"/>
      <c r="BS97" s="125"/>
      <c r="BT97" s="125"/>
      <c r="BU97" s="125"/>
      <c r="BW97" s="130"/>
    </row>
    <row r="98" spans="2:75" ht="15" customHeight="1" x14ac:dyDescent="0.15">
      <c r="C98" s="314" t="s">
        <v>47</v>
      </c>
      <c r="D98" s="314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309" t="s">
        <v>87</v>
      </c>
      <c r="P98" s="310"/>
      <c r="Q98" s="310"/>
      <c r="R98" s="310"/>
      <c r="S98" s="310"/>
      <c r="T98" s="478" t="s">
        <v>50</v>
      </c>
      <c r="U98" s="478"/>
      <c r="V98" s="478"/>
      <c r="W98" s="478"/>
      <c r="X98" s="479"/>
      <c r="Y98" s="128"/>
      <c r="Z98" s="309" t="s">
        <v>72</v>
      </c>
      <c r="AA98" s="310"/>
      <c r="AB98" s="310"/>
      <c r="AC98" s="310"/>
      <c r="AD98" s="310"/>
      <c r="AE98" s="478" t="s">
        <v>73</v>
      </c>
      <c r="AF98" s="478"/>
      <c r="AG98" s="478"/>
      <c r="AH98" s="478"/>
      <c r="AI98" s="479"/>
      <c r="AJ98" s="137"/>
      <c r="AK98" s="137"/>
      <c r="AL98" s="137"/>
      <c r="AM98" s="138"/>
      <c r="AN98" s="138"/>
      <c r="AO98" s="138"/>
      <c r="BO98" s="125"/>
      <c r="BP98" s="125"/>
      <c r="BQ98" s="125"/>
      <c r="BR98" s="125"/>
      <c r="BS98" s="125"/>
      <c r="BT98" s="125"/>
      <c r="BU98" s="125"/>
      <c r="BW98" s="130"/>
    </row>
    <row r="99" spans="2:75" ht="5.0999999999999996" customHeight="1" thickBot="1" x14ac:dyDescent="0.2">
      <c r="C99" s="412"/>
      <c r="D99" s="412"/>
      <c r="E99" s="179"/>
      <c r="F99" s="179"/>
      <c r="G99" s="179"/>
      <c r="H99" s="179"/>
      <c r="I99" s="179"/>
      <c r="J99" s="179"/>
      <c r="K99" s="165"/>
      <c r="L99" s="165"/>
      <c r="M99" s="165"/>
      <c r="N99" s="165"/>
      <c r="O99" s="165"/>
      <c r="P99" s="165"/>
      <c r="Q99" s="166"/>
      <c r="R99" s="166"/>
      <c r="S99" s="166"/>
      <c r="T99" s="166"/>
      <c r="U99" s="132"/>
      <c r="V99" s="137"/>
      <c r="W99" s="138"/>
      <c r="X99" s="138"/>
      <c r="Y99" s="138"/>
      <c r="Z99" s="125"/>
      <c r="AA99" s="125"/>
      <c r="AB99" s="125"/>
      <c r="AC99" s="125"/>
      <c r="AD99" s="125"/>
      <c r="AE99" s="125"/>
      <c r="AF99" s="125"/>
      <c r="BG99" s="130"/>
      <c r="BO99" s="125"/>
      <c r="BP99" s="125"/>
      <c r="BQ99" s="125"/>
      <c r="BR99" s="125"/>
      <c r="BS99" s="125"/>
      <c r="BT99" s="125"/>
      <c r="BU99" s="125"/>
    </row>
    <row r="100" spans="2:75" ht="11.25" customHeight="1" x14ac:dyDescent="0.15">
      <c r="C100" s="385" t="s">
        <v>70</v>
      </c>
      <c r="D100" s="386"/>
      <c r="E100" s="332" t="str">
        <f>C102</f>
        <v>橋本富雄</v>
      </c>
      <c r="F100" s="333"/>
      <c r="G100" s="333"/>
      <c r="H100" s="334"/>
      <c r="I100" s="335" t="str">
        <f>C105</f>
        <v>池内義幸</v>
      </c>
      <c r="J100" s="333"/>
      <c r="K100" s="333"/>
      <c r="L100" s="334"/>
      <c r="M100" s="335" t="str">
        <f>C108</f>
        <v>加藤淳二</v>
      </c>
      <c r="N100" s="333"/>
      <c r="O100" s="333"/>
      <c r="P100" s="334"/>
      <c r="Q100" s="335" t="str">
        <f>C111</f>
        <v>神野徹</v>
      </c>
      <c r="R100" s="333"/>
      <c r="S100" s="333"/>
      <c r="T100" s="334"/>
      <c r="U100" s="335" t="str">
        <f>C114</f>
        <v>三木空翔</v>
      </c>
      <c r="V100" s="333"/>
      <c r="W100" s="333"/>
      <c r="X100" s="333"/>
      <c r="Y100" s="335" t="str">
        <f>C117</f>
        <v>小野智之</v>
      </c>
      <c r="Z100" s="333"/>
      <c r="AA100" s="333"/>
      <c r="AB100" s="336"/>
      <c r="AC100" s="337" t="s">
        <v>0</v>
      </c>
      <c r="AD100" s="338"/>
      <c r="AE100" s="338"/>
      <c r="AF100" s="339"/>
      <c r="AG100" s="46"/>
      <c r="AH100" s="456" t="s">
        <v>2</v>
      </c>
      <c r="AI100" s="457"/>
      <c r="AJ100" s="450" t="s">
        <v>3</v>
      </c>
      <c r="AK100" s="452"/>
      <c r="AL100" s="451"/>
      <c r="AM100" s="453" t="s">
        <v>4</v>
      </c>
      <c r="AN100" s="454"/>
      <c r="AO100" s="455"/>
      <c r="BO100" s="125"/>
      <c r="BP100" s="125"/>
      <c r="BQ100" s="125"/>
      <c r="BR100" s="125"/>
      <c r="BS100" s="125"/>
      <c r="BT100" s="125"/>
      <c r="BU100" s="125"/>
    </row>
    <row r="101" spans="2:75" ht="11.25" customHeight="1" thickBot="1" x14ac:dyDescent="0.2">
      <c r="C101" s="387"/>
      <c r="D101" s="388"/>
      <c r="E101" s="340" t="str">
        <f>C103</f>
        <v>橋本姫奈</v>
      </c>
      <c r="F101" s="341"/>
      <c r="G101" s="341"/>
      <c r="H101" s="342"/>
      <c r="I101" s="343" t="str">
        <f>C106</f>
        <v>楠健一</v>
      </c>
      <c r="J101" s="341"/>
      <c r="K101" s="341"/>
      <c r="L101" s="342"/>
      <c r="M101" s="343" t="str">
        <f>C109</f>
        <v>合田結人</v>
      </c>
      <c r="N101" s="341"/>
      <c r="O101" s="341"/>
      <c r="P101" s="342"/>
      <c r="Q101" s="343" t="str">
        <f>C112</f>
        <v>鈴木克典</v>
      </c>
      <c r="R101" s="341"/>
      <c r="S101" s="341"/>
      <c r="T101" s="342"/>
      <c r="U101" s="343" t="str">
        <f>C115</f>
        <v>鈴木太一郎</v>
      </c>
      <c r="V101" s="341"/>
      <c r="W101" s="341"/>
      <c r="X101" s="341"/>
      <c r="Y101" s="343" t="str">
        <f>C118</f>
        <v>小松匡志</v>
      </c>
      <c r="Z101" s="341"/>
      <c r="AA101" s="341"/>
      <c r="AB101" s="344"/>
      <c r="AC101" s="363" t="s">
        <v>1</v>
      </c>
      <c r="AD101" s="364"/>
      <c r="AE101" s="364"/>
      <c r="AF101" s="365"/>
      <c r="AG101" s="46"/>
      <c r="AH101" s="57" t="s">
        <v>5</v>
      </c>
      <c r="AI101" s="56" t="s">
        <v>6</v>
      </c>
      <c r="AJ101" s="57" t="s">
        <v>25</v>
      </c>
      <c r="AK101" s="56" t="s">
        <v>7</v>
      </c>
      <c r="AL101" s="55" t="s">
        <v>8</v>
      </c>
      <c r="AM101" s="117" t="s">
        <v>25</v>
      </c>
      <c r="AN101" s="56" t="s">
        <v>7</v>
      </c>
      <c r="AO101" s="55" t="s">
        <v>8</v>
      </c>
      <c r="BO101" s="125"/>
      <c r="BP101" s="125"/>
      <c r="BQ101" s="125"/>
      <c r="BR101" s="125"/>
      <c r="BS101" s="125"/>
      <c r="BT101" s="125"/>
      <c r="BU101" s="125"/>
    </row>
    <row r="102" spans="2:75" ht="11.25" customHeight="1" x14ac:dyDescent="0.15">
      <c r="B102" s="185"/>
      <c r="C102" s="146" t="s">
        <v>71</v>
      </c>
      <c r="D102" s="147" t="s">
        <v>73</v>
      </c>
      <c r="E102" s="366"/>
      <c r="F102" s="367"/>
      <c r="G102" s="367"/>
      <c r="H102" s="368"/>
      <c r="I102" s="37">
        <v>15</v>
      </c>
      <c r="J102" s="28" t="str">
        <f>IF(I102="","","-")</f>
        <v>-</v>
      </c>
      <c r="K102" s="36">
        <v>10</v>
      </c>
      <c r="L102" s="374" t="str">
        <f>IF(I102&lt;&gt;"",IF(I102&gt;K102,IF(I103&gt;K103,"○",IF(I104&gt;K104,"○","×")),IF(I103&gt;K103,IF(I104&gt;K104,"○","×"),"×")),"")</f>
        <v>○</v>
      </c>
      <c r="M102" s="37">
        <v>15</v>
      </c>
      <c r="N102" s="54" t="str">
        <f t="shared" ref="N102:N107" si="16">IF(M102="","","-")</f>
        <v>-</v>
      </c>
      <c r="O102" s="53">
        <v>13</v>
      </c>
      <c r="P102" s="374" t="str">
        <f>IF(M102&lt;&gt;"",IF(M102&gt;O102,IF(M103&gt;O103,"○",IF(M104&gt;O104,"○","×")),IF(M103&gt;O103,IF(M104&gt;O104,"○","×"),"×")),"")</f>
        <v>○</v>
      </c>
      <c r="Q102" s="37">
        <v>15</v>
      </c>
      <c r="R102" s="54" t="str">
        <f t="shared" ref="R102:R110" si="17">IF(Q102="","","-")</f>
        <v>-</v>
      </c>
      <c r="S102" s="53">
        <v>13</v>
      </c>
      <c r="T102" s="374" t="str">
        <f>IF(Q102&lt;&gt;"",IF(Q102&gt;S102,IF(Q103&gt;S103,"○",IF(Q104&gt;S104,"○","×")),IF(Q103&gt;S103,IF(Q104&gt;S104,"○","×"),"×")),"")</f>
        <v>○</v>
      </c>
      <c r="U102" s="37">
        <v>15</v>
      </c>
      <c r="V102" s="54" t="str">
        <f t="shared" ref="V102:V113" si="18">IF(U102="","","-")</f>
        <v>-</v>
      </c>
      <c r="W102" s="53">
        <v>5</v>
      </c>
      <c r="X102" s="458" t="str">
        <f>IF(U102&lt;&gt;"",IF(U102&gt;W102,IF(U103&gt;W103,"○",IF(U104&gt;W104,"○","×")),IF(U103&gt;W103,IF(U104&gt;W104,"○","×"),"×")),"")</f>
        <v>○</v>
      </c>
      <c r="Y102" s="37">
        <v>13</v>
      </c>
      <c r="Z102" s="54" t="str">
        <f t="shared" ref="Z102:Z116" si="19">IF(Y102="","","-")</f>
        <v>-</v>
      </c>
      <c r="AA102" s="53">
        <v>15</v>
      </c>
      <c r="AB102" s="458" t="str">
        <f>IF(Y102&lt;&gt;"",IF(Y102&gt;AA102,IF(Y103&gt;AA103,"○",IF(Y104&gt;AA104,"○","×")),IF(Y103&gt;AA103,IF(Y104&gt;AA104,"○","×"),"×")),"")</f>
        <v>×</v>
      </c>
      <c r="AC102" s="459" t="s">
        <v>181</v>
      </c>
      <c r="AD102" s="460"/>
      <c r="AE102" s="460"/>
      <c r="AF102" s="461"/>
      <c r="AG102" s="46"/>
      <c r="AH102" s="26"/>
      <c r="AI102" s="22"/>
      <c r="AJ102" s="25"/>
      <c r="AK102" s="24"/>
      <c r="AL102" s="21"/>
      <c r="AM102" s="118"/>
      <c r="AN102" s="22"/>
      <c r="AO102" s="21"/>
      <c r="BO102" s="125"/>
      <c r="BP102" s="125"/>
      <c r="BQ102" s="125"/>
      <c r="BR102" s="125"/>
      <c r="BS102" s="125"/>
      <c r="BT102" s="125"/>
      <c r="BU102" s="125"/>
    </row>
    <row r="103" spans="2:75" ht="11.25" customHeight="1" x14ac:dyDescent="0.15">
      <c r="B103" s="407"/>
      <c r="C103" s="146" t="s">
        <v>72</v>
      </c>
      <c r="D103" s="147" t="s">
        <v>73</v>
      </c>
      <c r="E103" s="369"/>
      <c r="F103" s="352"/>
      <c r="G103" s="352"/>
      <c r="H103" s="353"/>
      <c r="I103" s="37">
        <v>15</v>
      </c>
      <c r="J103" s="28" t="str">
        <f>IF(I103="","","-")</f>
        <v>-</v>
      </c>
      <c r="K103" s="52">
        <v>10</v>
      </c>
      <c r="L103" s="375"/>
      <c r="M103" s="37">
        <v>12</v>
      </c>
      <c r="N103" s="28" t="str">
        <f t="shared" si="16"/>
        <v>-</v>
      </c>
      <c r="O103" s="36">
        <v>15</v>
      </c>
      <c r="P103" s="375"/>
      <c r="Q103" s="37">
        <v>15</v>
      </c>
      <c r="R103" s="28" t="str">
        <f t="shared" si="17"/>
        <v>-</v>
      </c>
      <c r="S103" s="36">
        <v>13</v>
      </c>
      <c r="T103" s="375"/>
      <c r="U103" s="37">
        <v>15</v>
      </c>
      <c r="V103" s="28" t="str">
        <f t="shared" si="18"/>
        <v>-</v>
      </c>
      <c r="W103" s="36">
        <v>6</v>
      </c>
      <c r="X103" s="409"/>
      <c r="Y103" s="37">
        <v>11</v>
      </c>
      <c r="Z103" s="28" t="str">
        <f t="shared" si="19"/>
        <v>-</v>
      </c>
      <c r="AA103" s="36">
        <v>15</v>
      </c>
      <c r="AB103" s="409"/>
      <c r="AC103" s="395"/>
      <c r="AD103" s="396"/>
      <c r="AE103" s="396"/>
      <c r="AF103" s="397"/>
      <c r="AG103" s="35"/>
      <c r="AH103" s="26">
        <f>COUNTIF(E102:AB104,"○")</f>
        <v>4</v>
      </c>
      <c r="AI103" s="22">
        <f>COUNTIF(E102:AB104,"×")</f>
        <v>1</v>
      </c>
      <c r="AJ103" s="25">
        <f>(IF((E102&gt;G102),1,0))+(IF((E103&gt;G103),1,0))+(IF((E104&gt;G104),1,0))+(IF((I102&gt;K102),1,0))+(IF((I103&gt;K103),1,0))+(IF((I104&gt;K104),1,0))+(IF((M102&gt;O102),1,0))+(IF((M103&gt;O103),1,0))+(IF((M104&gt;O104),1,0))+(IF((Q102&gt;S102),1,0))+(IF((Q103&gt;S103),1,0))+(IF((Q104&gt;S104),1,0))+(IF((U102&gt;W102),1,0))+(IF((U103&gt;W103),1,0))+(IF((U104&gt;W104),1,0))+(IF((Y102&gt;AA102),1,0))+(IF((Y103&gt;AA103),1,0))+(IF((Y104&gt;AA104),1,0))</f>
        <v>8</v>
      </c>
      <c r="AK103" s="24">
        <f>(IF((E102&lt;G102),1,0))+(IF((E103&lt;G103),1,0))+(IF((E104&lt;G104),1,0))+(IF((I102&lt;K102),1,0))+(IF((I103&lt;K103),1,0))+(IF((I104&lt;K104),1,0))+(IF((M102&lt;O102),1,0))+(IF((M103&lt;O103),1,0))+(IF((M104&lt;O104),1,0))+(IF((Q102&lt;S102),1,0))+(IF((Q103&lt;S103),1,0))+(IF((Q104&lt;S104),1,0))+(IF((U102&lt;W102),1,0))+(IF((U103&lt;W103),1,0))+(IF((U104&lt;W104),1,0))+(IF((Y102&lt;AA102),1,0))+(IF((Y103&lt;AA103),1,0))+(IF((Y104&lt;AA104),1,0))</f>
        <v>3</v>
      </c>
      <c r="AL103" s="23">
        <f>AJ103-AK103</f>
        <v>5</v>
      </c>
      <c r="AM103" s="118">
        <f>SUM(E102:E104,I102:I104,M102:M104,Q102:Q104,U102:U104,Y102:Y104)</f>
        <v>156</v>
      </c>
      <c r="AN103" s="22">
        <f>SUM(G102:G104,K102:K104,O102:O104,S102:S104,W102:W104,AA102:AA104)</f>
        <v>123</v>
      </c>
      <c r="AO103" s="21">
        <f>AM103-AN103</f>
        <v>33</v>
      </c>
      <c r="BO103" s="125"/>
      <c r="BP103" s="125"/>
      <c r="BQ103" s="125"/>
      <c r="BR103" s="125"/>
      <c r="BS103" s="125"/>
      <c r="BT103" s="125"/>
      <c r="BU103" s="125"/>
    </row>
    <row r="104" spans="2:75" ht="11.25" customHeight="1" x14ac:dyDescent="0.15">
      <c r="B104" s="407"/>
      <c r="C104" s="149"/>
      <c r="D104" s="150"/>
      <c r="E104" s="370"/>
      <c r="F104" s="355"/>
      <c r="G104" s="355"/>
      <c r="H104" s="356"/>
      <c r="I104" s="49"/>
      <c r="J104" s="28" t="str">
        <f>IF(I104="","","-")</f>
        <v/>
      </c>
      <c r="K104" s="47"/>
      <c r="L104" s="376"/>
      <c r="M104" s="49">
        <v>15</v>
      </c>
      <c r="N104" s="48" t="str">
        <f t="shared" si="16"/>
        <v>-</v>
      </c>
      <c r="O104" s="47">
        <v>8</v>
      </c>
      <c r="P104" s="375"/>
      <c r="Q104" s="37"/>
      <c r="R104" s="28" t="str">
        <f t="shared" si="17"/>
        <v/>
      </c>
      <c r="S104" s="36"/>
      <c r="T104" s="375"/>
      <c r="U104" s="37"/>
      <c r="V104" s="28" t="str">
        <f t="shared" si="18"/>
        <v/>
      </c>
      <c r="W104" s="36"/>
      <c r="X104" s="409"/>
      <c r="Y104" s="37"/>
      <c r="Z104" s="28" t="str">
        <f t="shared" si="19"/>
        <v/>
      </c>
      <c r="AA104" s="36"/>
      <c r="AB104" s="409"/>
      <c r="AC104" s="10">
        <f>AH103</f>
        <v>4</v>
      </c>
      <c r="AD104" s="9" t="s">
        <v>9</v>
      </c>
      <c r="AE104" s="9">
        <f>AI103</f>
        <v>1</v>
      </c>
      <c r="AF104" s="8" t="s">
        <v>6</v>
      </c>
      <c r="AG104" s="46"/>
      <c r="AH104" s="26"/>
      <c r="AI104" s="22"/>
      <c r="AJ104" s="25"/>
      <c r="AK104" s="24"/>
      <c r="AL104" s="21"/>
      <c r="AM104" s="118"/>
      <c r="AN104" s="22"/>
      <c r="AO104" s="21"/>
      <c r="BO104" s="125"/>
      <c r="BP104" s="125"/>
      <c r="BQ104" s="125"/>
      <c r="BR104" s="125"/>
      <c r="BS104" s="125"/>
      <c r="BT104" s="125"/>
      <c r="BU104" s="125"/>
    </row>
    <row r="105" spans="2:75" ht="11.25" customHeight="1" x14ac:dyDescent="0.15">
      <c r="B105" s="185"/>
      <c r="C105" s="146" t="s">
        <v>152</v>
      </c>
      <c r="D105" s="151" t="s">
        <v>77</v>
      </c>
      <c r="E105" s="30">
        <f>IF(K102="","",K102)</f>
        <v>10</v>
      </c>
      <c r="F105" s="28" t="str">
        <f t="shared" ref="F105:F119" si="20">IF(E105="","","-")</f>
        <v>-</v>
      </c>
      <c r="G105" s="27">
        <f>IF(I102="","",I102)</f>
        <v>15</v>
      </c>
      <c r="H105" s="345" t="str">
        <f>IF(L102="","",IF(L102="○","×",IF(L102="×","○")))</f>
        <v>×</v>
      </c>
      <c r="I105" s="348"/>
      <c r="J105" s="349"/>
      <c r="K105" s="349"/>
      <c r="L105" s="350"/>
      <c r="M105" s="37">
        <v>20</v>
      </c>
      <c r="N105" s="28" t="str">
        <f t="shared" si="16"/>
        <v>-</v>
      </c>
      <c r="O105" s="36">
        <v>18</v>
      </c>
      <c r="P105" s="398" t="str">
        <f>IF(M105&lt;&gt;"",IF(M105&gt;O105,IF(M106&gt;O106,"○",IF(M107&gt;O107,"○","×")),IF(M106&gt;O106,IF(M107&gt;O107,"○","×"),"×")),"")</f>
        <v>×</v>
      </c>
      <c r="Q105" s="39">
        <v>15</v>
      </c>
      <c r="R105" s="32" t="str">
        <f t="shared" si="17"/>
        <v>-</v>
      </c>
      <c r="S105" s="38">
        <v>13</v>
      </c>
      <c r="T105" s="398" t="str">
        <f>IF(Q105&lt;&gt;"",IF(Q105&gt;S105,IF(Q106&gt;S106,"○",IF(Q107&gt;S107,"○","×")),IF(Q106&gt;S106,IF(Q107&gt;S107,"○","×"),"×")),"")</f>
        <v>×</v>
      </c>
      <c r="U105" s="39">
        <v>15</v>
      </c>
      <c r="V105" s="32" t="str">
        <f t="shared" si="18"/>
        <v>-</v>
      </c>
      <c r="W105" s="38">
        <v>9</v>
      </c>
      <c r="X105" s="408" t="str">
        <f>IF(U105&lt;&gt;"",IF(U105&gt;W105,IF(U106&gt;W106,"○",IF(U107&gt;W107,"○","×")),IF(U106&gt;W106,IF(U107&gt;W107,"○","×"),"×")),"")</f>
        <v>○</v>
      </c>
      <c r="Y105" s="39">
        <v>6</v>
      </c>
      <c r="Z105" s="32" t="str">
        <f t="shared" si="19"/>
        <v>-</v>
      </c>
      <c r="AA105" s="38">
        <v>15</v>
      </c>
      <c r="AB105" s="408" t="str">
        <f>IF(Y105&lt;&gt;"",IF(Y105&gt;AA105,IF(Y106&gt;AA106,"○",IF(Y107&gt;AA107,"○","×")),IF(Y106&gt;AA106,IF(Y107&gt;AA107,"○","×"),"×")),"")</f>
        <v>×</v>
      </c>
      <c r="AC105" s="392" t="s">
        <v>184</v>
      </c>
      <c r="AD105" s="393"/>
      <c r="AE105" s="393"/>
      <c r="AF105" s="394"/>
      <c r="AG105" s="46"/>
      <c r="AH105" s="45"/>
      <c r="AI105" s="42"/>
      <c r="AJ105" s="44"/>
      <c r="AK105" s="43"/>
      <c r="AL105" s="41"/>
      <c r="AM105" s="119"/>
      <c r="AN105" s="42"/>
      <c r="AO105" s="41"/>
      <c r="BO105" s="125"/>
      <c r="BP105" s="125"/>
      <c r="BQ105" s="125"/>
      <c r="BR105" s="125"/>
      <c r="BS105" s="125"/>
      <c r="BT105" s="125"/>
      <c r="BU105" s="125"/>
    </row>
    <row r="106" spans="2:75" ht="11.25" customHeight="1" x14ac:dyDescent="0.15">
      <c r="B106" s="407"/>
      <c r="C106" s="146" t="s">
        <v>76</v>
      </c>
      <c r="D106" s="147" t="s">
        <v>77</v>
      </c>
      <c r="E106" s="30">
        <f>IF(K103="","",K103)</f>
        <v>10</v>
      </c>
      <c r="F106" s="28" t="str">
        <f t="shared" si="20"/>
        <v>-</v>
      </c>
      <c r="G106" s="27">
        <f>IF(I103="","",I103)</f>
        <v>15</v>
      </c>
      <c r="H106" s="346" t="str">
        <f>IF(J103="","",J103)</f>
        <v>-</v>
      </c>
      <c r="I106" s="351"/>
      <c r="J106" s="352"/>
      <c r="K106" s="352"/>
      <c r="L106" s="353"/>
      <c r="M106" s="37">
        <v>13</v>
      </c>
      <c r="N106" s="28" t="str">
        <f t="shared" si="16"/>
        <v>-</v>
      </c>
      <c r="O106" s="36">
        <v>15</v>
      </c>
      <c r="P106" s="375"/>
      <c r="Q106" s="37">
        <v>11</v>
      </c>
      <c r="R106" s="28" t="str">
        <f t="shared" si="17"/>
        <v>-</v>
      </c>
      <c r="S106" s="36">
        <v>15</v>
      </c>
      <c r="T106" s="375"/>
      <c r="U106" s="37">
        <v>15</v>
      </c>
      <c r="V106" s="28" t="str">
        <f t="shared" si="18"/>
        <v>-</v>
      </c>
      <c r="W106" s="36">
        <v>8</v>
      </c>
      <c r="X106" s="409"/>
      <c r="Y106" s="37">
        <v>5</v>
      </c>
      <c r="Z106" s="28" t="str">
        <f t="shared" si="19"/>
        <v>-</v>
      </c>
      <c r="AA106" s="36">
        <v>15</v>
      </c>
      <c r="AB106" s="409"/>
      <c r="AC106" s="395"/>
      <c r="AD106" s="396"/>
      <c r="AE106" s="396"/>
      <c r="AF106" s="397"/>
      <c r="AG106" s="35"/>
      <c r="AH106" s="26">
        <f>COUNTIF(E105:AB107,"○")</f>
        <v>1</v>
      </c>
      <c r="AI106" s="22">
        <f>COUNTIF(E105:AB107,"×")</f>
        <v>4</v>
      </c>
      <c r="AJ106" s="25">
        <f>(IF((E105&gt;G105),1,0))+(IF((E106&gt;G106),1,0))+(IF((E107&gt;G107),1,0))+(IF((I105&gt;K105),1,0))+(IF((I106&gt;K106),1,0))+(IF((I107&gt;K107),1,0))+(IF((M105&gt;O105),1,0))+(IF((M106&gt;O106),1,0))+(IF((M107&gt;O107),1,0))+(IF((Q105&gt;S105),1,0))+(IF((Q106&gt;S106),1,0))+(IF((Q107&gt;S107),1,0))+(IF((U105&gt;W105),1,0))+(IF((U106&gt;W106),1,0))+(IF((U107&gt;W107),1,0))+(IF((Y105&gt;AA105),1,0))+(IF((Y106&gt;AA106),1,0))+(IF((Y107&gt;AA107),1,0))</f>
        <v>4</v>
      </c>
      <c r="AK106" s="24">
        <f>(IF((E105&lt;G105),1,0))+(IF((E106&lt;G106),1,0))+(IF((E107&lt;G107),1,0))+(IF((I105&lt;K105),1,0))+(IF((I106&lt;K106),1,0))+(IF((I107&lt;K107),1,0))+(IF((M105&lt;O105),1,0))+(IF((M106&lt;O106),1,0))+(IF((M107&lt;O107),1,0))+(IF((Q105&lt;S105),1,0))+(IF((Q106&lt;S106),1,0))+(IF((Q107&lt;S107),1,0))+(IF((U105&lt;W105),1,0))+(IF((U106&lt;W106),1,0))+(IF((U107&lt;W107),1,0))+(IF((Y105&lt;AA105),1,0))+(IF((Y106&lt;AA106),1,0))+(IF((Y107&lt;AA107),1,0))</f>
        <v>8</v>
      </c>
      <c r="AL106" s="23">
        <f>AJ106-AK106</f>
        <v>-4</v>
      </c>
      <c r="AM106" s="118">
        <f>SUM(E105:E107,I105:I107,M105:M107,Q105:Q107,U105:U107,Y105:Y107)</f>
        <v>139</v>
      </c>
      <c r="AN106" s="22">
        <f>SUM(G105:G107,K105:K107,O105:O107,S105:S107,W105:W107,AA105:AA107)</f>
        <v>169</v>
      </c>
      <c r="AO106" s="21">
        <f>AM106-AN106</f>
        <v>-30</v>
      </c>
      <c r="BO106" s="125"/>
      <c r="BP106" s="125"/>
      <c r="BQ106" s="125"/>
      <c r="BR106" s="125"/>
      <c r="BS106" s="125"/>
      <c r="BT106" s="125"/>
      <c r="BU106" s="125"/>
    </row>
    <row r="107" spans="2:75" ht="11.25" customHeight="1" x14ac:dyDescent="0.15">
      <c r="B107" s="407"/>
      <c r="C107" s="149"/>
      <c r="D107" s="152"/>
      <c r="E107" s="51" t="str">
        <f>IF(K104="","",K104)</f>
        <v/>
      </c>
      <c r="F107" s="28" t="str">
        <f t="shared" si="20"/>
        <v/>
      </c>
      <c r="G107" s="50" t="str">
        <f>IF(I104="","",I104)</f>
        <v/>
      </c>
      <c r="H107" s="347" t="str">
        <f>IF(J104="","",J104)</f>
        <v/>
      </c>
      <c r="I107" s="354"/>
      <c r="J107" s="355"/>
      <c r="K107" s="355"/>
      <c r="L107" s="356"/>
      <c r="M107" s="49">
        <v>5</v>
      </c>
      <c r="N107" s="28" t="str">
        <f t="shared" si="16"/>
        <v>-</v>
      </c>
      <c r="O107" s="47">
        <v>15</v>
      </c>
      <c r="P107" s="376"/>
      <c r="Q107" s="49">
        <v>14</v>
      </c>
      <c r="R107" s="48" t="str">
        <f t="shared" si="17"/>
        <v>-</v>
      </c>
      <c r="S107" s="47">
        <v>16</v>
      </c>
      <c r="T107" s="376"/>
      <c r="U107" s="49"/>
      <c r="V107" s="48" t="str">
        <f t="shared" si="18"/>
        <v/>
      </c>
      <c r="W107" s="47"/>
      <c r="X107" s="409"/>
      <c r="Y107" s="49"/>
      <c r="Z107" s="48" t="str">
        <f t="shared" si="19"/>
        <v/>
      </c>
      <c r="AA107" s="47"/>
      <c r="AB107" s="409"/>
      <c r="AC107" s="10">
        <f>AH106</f>
        <v>1</v>
      </c>
      <c r="AD107" s="9" t="s">
        <v>16</v>
      </c>
      <c r="AE107" s="9">
        <f>AI106</f>
        <v>4</v>
      </c>
      <c r="AF107" s="8" t="s">
        <v>15</v>
      </c>
      <c r="AG107" s="46"/>
      <c r="AH107" s="16"/>
      <c r="AI107" s="13"/>
      <c r="AJ107" s="15"/>
      <c r="AK107" s="14"/>
      <c r="AL107" s="12"/>
      <c r="AM107" s="120"/>
      <c r="AN107" s="13"/>
      <c r="AO107" s="12"/>
      <c r="BO107" s="125"/>
      <c r="BP107" s="125"/>
      <c r="BQ107" s="125"/>
      <c r="BR107" s="125"/>
      <c r="BS107" s="125"/>
      <c r="BT107" s="125"/>
      <c r="BU107" s="125"/>
    </row>
    <row r="108" spans="2:75" ht="11.25" customHeight="1" x14ac:dyDescent="0.15">
      <c r="B108" s="185"/>
      <c r="C108" s="153" t="s">
        <v>78</v>
      </c>
      <c r="D108" s="147" t="s">
        <v>80</v>
      </c>
      <c r="E108" s="30">
        <f>IF(O102="","",O102)</f>
        <v>13</v>
      </c>
      <c r="F108" s="32" t="str">
        <f t="shared" si="20"/>
        <v>-</v>
      </c>
      <c r="G108" s="27">
        <f>IF(M102="","",M102)</f>
        <v>15</v>
      </c>
      <c r="H108" s="345" t="str">
        <f>IF(P102="","",IF(P102="○","×",IF(P102="×","○")))</f>
        <v>×</v>
      </c>
      <c r="I108" s="29">
        <f>IF(O105="","",O105)</f>
        <v>18</v>
      </c>
      <c r="J108" s="28" t="str">
        <f t="shared" ref="J108:J119" si="21">IF(I108="","","-")</f>
        <v>-</v>
      </c>
      <c r="K108" s="27">
        <f>IF(M105="","",M105)</f>
        <v>20</v>
      </c>
      <c r="L108" s="345" t="str">
        <f>IF(P105="","",IF(P105="○","×",IF(P105="×","○")))</f>
        <v>○</v>
      </c>
      <c r="M108" s="348"/>
      <c r="N108" s="349"/>
      <c r="O108" s="349"/>
      <c r="P108" s="350"/>
      <c r="Q108" s="37">
        <v>12</v>
      </c>
      <c r="R108" s="28" t="str">
        <f t="shared" si="17"/>
        <v>-</v>
      </c>
      <c r="S108" s="36">
        <v>15</v>
      </c>
      <c r="T108" s="375" t="str">
        <f>IF(Q108&lt;&gt;"",IF(Q108&gt;S108,IF(Q109&gt;S109,"○",IF(Q110&gt;S110,"○","×")),IF(Q109&gt;S109,IF(Q110&gt;S110,"○","×"),"×")),"")</f>
        <v>×</v>
      </c>
      <c r="U108" s="37">
        <v>15</v>
      </c>
      <c r="V108" s="28" t="str">
        <f t="shared" si="18"/>
        <v>-</v>
      </c>
      <c r="W108" s="36">
        <v>10</v>
      </c>
      <c r="X108" s="408" t="str">
        <f>IF(U108&lt;&gt;"",IF(U108&gt;W108,IF(U109&gt;W109,"○",IF(U110&gt;W110,"○","×")),IF(U109&gt;W109,IF(U110&gt;W110,"○","×"),"×")),"")</f>
        <v>○</v>
      </c>
      <c r="Y108" s="37">
        <v>10</v>
      </c>
      <c r="Z108" s="28" t="str">
        <f t="shared" si="19"/>
        <v>-</v>
      </c>
      <c r="AA108" s="36">
        <v>15</v>
      </c>
      <c r="AB108" s="408" t="str">
        <f>IF(Y108&lt;&gt;"",IF(Y108&gt;AA108,IF(Y109&gt;AA109,"○",IF(Y110&gt;AA110,"○","×")),IF(Y109&gt;AA109,IF(Y110&gt;AA110,"○","×"),"×")),"")</f>
        <v>×</v>
      </c>
      <c r="AC108" s="392" t="s">
        <v>183</v>
      </c>
      <c r="AD108" s="393"/>
      <c r="AE108" s="393"/>
      <c r="AF108" s="394"/>
      <c r="AG108" s="46"/>
      <c r="AH108" s="26"/>
      <c r="AI108" s="22"/>
      <c r="AJ108" s="25"/>
      <c r="AK108" s="24"/>
      <c r="AL108" s="21"/>
      <c r="AM108" s="118"/>
      <c r="AN108" s="22"/>
      <c r="AO108" s="21"/>
      <c r="BO108" s="125"/>
      <c r="BP108" s="125"/>
      <c r="BQ108" s="125"/>
      <c r="BR108" s="125"/>
      <c r="BS108" s="125"/>
      <c r="BT108" s="125"/>
      <c r="BU108" s="125"/>
    </row>
    <row r="109" spans="2:75" ht="11.25" customHeight="1" x14ac:dyDescent="0.15">
      <c r="B109" s="407"/>
      <c r="C109" s="153" t="s">
        <v>79</v>
      </c>
      <c r="D109" s="147" t="s">
        <v>80</v>
      </c>
      <c r="E109" s="30">
        <f>IF(O103="","",O103)</f>
        <v>15</v>
      </c>
      <c r="F109" s="28" t="str">
        <f t="shared" si="20"/>
        <v>-</v>
      </c>
      <c r="G109" s="27">
        <f>IF(M103="","",M103)</f>
        <v>12</v>
      </c>
      <c r="H109" s="346" t="str">
        <f>IF(J106="","",J106)</f>
        <v/>
      </c>
      <c r="I109" s="29">
        <f>IF(O106="","",O106)</f>
        <v>15</v>
      </c>
      <c r="J109" s="28" t="str">
        <f t="shared" si="21"/>
        <v>-</v>
      </c>
      <c r="K109" s="27">
        <f>IF(M106="","",M106)</f>
        <v>13</v>
      </c>
      <c r="L109" s="346" t="str">
        <f>IF(N106="","",N106)</f>
        <v>-</v>
      </c>
      <c r="M109" s="351"/>
      <c r="N109" s="352"/>
      <c r="O109" s="352"/>
      <c r="P109" s="353"/>
      <c r="Q109" s="37">
        <v>15</v>
      </c>
      <c r="R109" s="28" t="str">
        <f t="shared" si="17"/>
        <v>-</v>
      </c>
      <c r="S109" s="36">
        <v>13</v>
      </c>
      <c r="T109" s="375"/>
      <c r="U109" s="37">
        <v>15</v>
      </c>
      <c r="V109" s="28" t="str">
        <f t="shared" si="18"/>
        <v>-</v>
      </c>
      <c r="W109" s="36">
        <v>8</v>
      </c>
      <c r="X109" s="409"/>
      <c r="Y109" s="37">
        <v>10</v>
      </c>
      <c r="Z109" s="28" t="str">
        <f t="shared" si="19"/>
        <v>-</v>
      </c>
      <c r="AA109" s="36">
        <v>15</v>
      </c>
      <c r="AB109" s="409"/>
      <c r="AC109" s="395"/>
      <c r="AD109" s="396"/>
      <c r="AE109" s="396"/>
      <c r="AF109" s="397"/>
      <c r="AG109" s="35"/>
      <c r="AH109" s="26">
        <f>COUNTIF(E108:AB110,"○")</f>
        <v>2</v>
      </c>
      <c r="AI109" s="22">
        <f>COUNTIF(E108:AB110,"×")</f>
        <v>3</v>
      </c>
      <c r="AJ109" s="25">
        <f>(IF((E108&gt;G108),1,0))+(IF((E109&gt;G109),1,0))+(IF((E110&gt;G110),1,0))+(IF((I108&gt;K108),1,0))+(IF((I109&gt;K109),1,0))+(IF((I110&gt;K110),1,0))+(IF((M108&gt;O108),1,0))+(IF((M109&gt;O109),1,0))+(IF((M110&gt;O110),1,0))+(IF((Q108&gt;S108),1,0))+(IF((Q109&gt;S109),1,0))+(IF((Q110&gt;S110),1,0))+(IF((U108&gt;W108),1,0))+(IF((U109&gt;W109),1,0))+(IF((U110&gt;W110),1,0))+(IF((Y108&gt;AA108),1,0))+(IF((Y109&gt;AA109),1,0))+(IF((Y110&gt;AA110),1,0))</f>
        <v>6</v>
      </c>
      <c r="AK109" s="24">
        <f>(IF((E108&lt;G108),1,0))+(IF((E109&lt;G109),1,0))+(IF((E110&lt;G110),1,0))+(IF((I108&lt;K108),1,0))+(IF((I109&lt;K109),1,0))+(IF((I110&lt;K110),1,0))+(IF((M108&lt;O108),1,0))+(IF((M109&lt;O109),1,0))+(IF((M110&lt;O110),1,0))+(IF((Q108&lt;S108),1,0))+(IF((Q109&lt;S109),1,0))+(IF((Q110&lt;S110),1,0))+(IF((U108&lt;W108),1,0))+(IF((U109&lt;W109),1,0))+(IF((U110&lt;W110),1,0))+(IF((Y108&lt;AA108),1,0))+(IF((Y109&lt;AA109),1,0))+(IF((Y110&lt;AA110),1,0))</f>
        <v>7</v>
      </c>
      <c r="AL109" s="23">
        <f>AJ109-AK109</f>
        <v>-1</v>
      </c>
      <c r="AM109" s="118">
        <f>SUM(E108:E110,I108:I110,M108:M110,Q108:Q110,U108:U110,Y108:Y110)</f>
        <v>172</v>
      </c>
      <c r="AN109" s="22">
        <f>SUM(G108:G110,K108:K110,O108:O110,S108:S110,W108:W110,AA108:AA110)</f>
        <v>171</v>
      </c>
      <c r="AO109" s="21">
        <f>AM109-AN109</f>
        <v>1</v>
      </c>
      <c r="BO109" s="125"/>
      <c r="BP109" s="125"/>
      <c r="BQ109" s="125"/>
      <c r="BR109" s="125"/>
      <c r="BS109" s="125"/>
      <c r="BT109" s="125"/>
      <c r="BU109" s="125"/>
    </row>
    <row r="110" spans="2:75" ht="11.25" customHeight="1" x14ac:dyDescent="0.15">
      <c r="B110" s="407"/>
      <c r="C110" s="149"/>
      <c r="D110" s="150"/>
      <c r="E110" s="30">
        <f>IF(O104="","",O104)</f>
        <v>8</v>
      </c>
      <c r="F110" s="28" t="str">
        <f t="shared" si="20"/>
        <v>-</v>
      </c>
      <c r="G110" s="27">
        <f>IF(M104="","",M104)</f>
        <v>15</v>
      </c>
      <c r="H110" s="346" t="str">
        <f>IF(J107="","",J107)</f>
        <v/>
      </c>
      <c r="I110" s="29">
        <f>IF(O107="","",O107)</f>
        <v>15</v>
      </c>
      <c r="J110" s="28" t="str">
        <f t="shared" si="21"/>
        <v>-</v>
      </c>
      <c r="K110" s="27">
        <f>IF(M107="","",M107)</f>
        <v>5</v>
      </c>
      <c r="L110" s="346" t="str">
        <f>IF(N107="","",N107)</f>
        <v>-</v>
      </c>
      <c r="M110" s="351"/>
      <c r="N110" s="352"/>
      <c r="O110" s="352"/>
      <c r="P110" s="353"/>
      <c r="Q110" s="37">
        <v>11</v>
      </c>
      <c r="R110" s="28" t="str">
        <f t="shared" si="17"/>
        <v>-</v>
      </c>
      <c r="S110" s="36">
        <v>15</v>
      </c>
      <c r="T110" s="376"/>
      <c r="U110" s="37"/>
      <c r="V110" s="28" t="str">
        <f t="shared" si="18"/>
        <v/>
      </c>
      <c r="W110" s="36"/>
      <c r="X110" s="410"/>
      <c r="Y110" s="37"/>
      <c r="Z110" s="28" t="str">
        <f t="shared" si="19"/>
        <v/>
      </c>
      <c r="AA110" s="36"/>
      <c r="AB110" s="410"/>
      <c r="AC110" s="10">
        <f>AH109</f>
        <v>2</v>
      </c>
      <c r="AD110" s="9" t="s">
        <v>16</v>
      </c>
      <c r="AE110" s="9">
        <f>AI109</f>
        <v>3</v>
      </c>
      <c r="AF110" s="8" t="s">
        <v>15</v>
      </c>
      <c r="AG110" s="46"/>
      <c r="AH110" s="26"/>
      <c r="AI110" s="22"/>
      <c r="AJ110" s="25"/>
      <c r="AK110" s="24"/>
      <c r="AL110" s="21"/>
      <c r="AM110" s="118"/>
      <c r="AN110" s="22"/>
      <c r="AO110" s="21"/>
      <c r="BO110" s="125"/>
      <c r="BP110" s="125"/>
      <c r="BQ110" s="125"/>
      <c r="BR110" s="125"/>
      <c r="BS110" s="125"/>
      <c r="BT110" s="125"/>
      <c r="BU110" s="125"/>
    </row>
    <row r="111" spans="2:75" ht="11.25" customHeight="1" x14ac:dyDescent="0.15">
      <c r="B111" s="185"/>
      <c r="C111" s="146" t="s">
        <v>81</v>
      </c>
      <c r="D111" s="167" t="s">
        <v>124</v>
      </c>
      <c r="E111" s="34">
        <f>IF(S102="","",S102)</f>
        <v>13</v>
      </c>
      <c r="F111" s="32" t="str">
        <f t="shared" si="20"/>
        <v>-</v>
      </c>
      <c r="G111" s="243">
        <f>IF(Q102="","",Q102)</f>
        <v>15</v>
      </c>
      <c r="H111" s="399" t="str">
        <f>IF(T102="","",IF(T102="○","×",IF(T102="×","○")))</f>
        <v>×</v>
      </c>
      <c r="I111" s="33">
        <f>IF(S105="","",S105)</f>
        <v>13</v>
      </c>
      <c r="J111" s="32" t="str">
        <f t="shared" si="21"/>
        <v>-</v>
      </c>
      <c r="K111" s="243">
        <f>IF(Q105="","",Q105)</f>
        <v>15</v>
      </c>
      <c r="L111" s="345" t="str">
        <f>IF(T105="","",IF(T105="○","×",IF(T105="×","○")))</f>
        <v>○</v>
      </c>
      <c r="M111" s="243">
        <f>IF(S108="","",S108)</f>
        <v>15</v>
      </c>
      <c r="N111" s="32" t="str">
        <f t="shared" ref="N111:N119" si="22">IF(M111="","","-")</f>
        <v>-</v>
      </c>
      <c r="O111" s="243">
        <f>IF(Q108="","",Q108)</f>
        <v>12</v>
      </c>
      <c r="P111" s="345" t="str">
        <f>IF(T108="","",IF(T108="○","×",IF(T108="×","○")))</f>
        <v>○</v>
      </c>
      <c r="Q111" s="348"/>
      <c r="R111" s="349"/>
      <c r="S111" s="349"/>
      <c r="T111" s="350"/>
      <c r="U111" s="39">
        <v>15</v>
      </c>
      <c r="V111" s="32" t="str">
        <f t="shared" si="18"/>
        <v>-</v>
      </c>
      <c r="W111" s="38">
        <v>8</v>
      </c>
      <c r="X111" s="409" t="str">
        <f>IF(U111&lt;&gt;"",IF(U111&gt;W111,IF(U112&gt;W112,"○",IF(U113&gt;W113,"○","×")),IF(U112&gt;W112,IF(U113&gt;W113,"○","×"),"×")),"")</f>
        <v>○</v>
      </c>
      <c r="Y111" s="39">
        <v>13</v>
      </c>
      <c r="Z111" s="32" t="str">
        <f t="shared" si="19"/>
        <v>-</v>
      </c>
      <c r="AA111" s="38">
        <v>15</v>
      </c>
      <c r="AB111" s="409" t="str">
        <f>IF(Y111&lt;&gt;"",IF(Y111&gt;AA111,IF(Y112&gt;AA112,"○",IF(Y113&gt;AA113,"○","×")),IF(Y112&gt;AA112,IF(Y113&gt;AA113,"○","×"),"×")),"")</f>
        <v>×</v>
      </c>
      <c r="AC111" s="357" t="s">
        <v>182</v>
      </c>
      <c r="AD111" s="358"/>
      <c r="AE111" s="358"/>
      <c r="AF111" s="359"/>
      <c r="AG111" s="17"/>
      <c r="AH111" s="45"/>
      <c r="AI111" s="42"/>
      <c r="AJ111" s="44"/>
      <c r="AK111" s="43"/>
      <c r="AL111" s="41"/>
      <c r="AM111" s="119"/>
      <c r="AN111" s="42"/>
      <c r="AO111" s="41"/>
      <c r="BO111" s="125"/>
      <c r="BP111" s="125"/>
      <c r="BQ111" s="125"/>
      <c r="BR111" s="125"/>
      <c r="BS111" s="125"/>
      <c r="BT111" s="125"/>
      <c r="BU111" s="125"/>
    </row>
    <row r="112" spans="2:75" ht="11.25" customHeight="1" x14ac:dyDescent="0.15">
      <c r="B112" s="407"/>
      <c r="C112" s="146" t="s">
        <v>82</v>
      </c>
      <c r="D112" s="147" t="s">
        <v>124</v>
      </c>
      <c r="E112" s="30">
        <f>IF(S103="","",S103)</f>
        <v>13</v>
      </c>
      <c r="F112" s="28" t="str">
        <f t="shared" si="20"/>
        <v>-</v>
      </c>
      <c r="G112" s="27">
        <f>IF(Q103="","",Q103)</f>
        <v>15</v>
      </c>
      <c r="H112" s="400" t="str">
        <f>IF(J109="","",J109)</f>
        <v>-</v>
      </c>
      <c r="I112" s="29">
        <f>IF(S106="","",S106)</f>
        <v>15</v>
      </c>
      <c r="J112" s="28" t="str">
        <f t="shared" si="21"/>
        <v>-</v>
      </c>
      <c r="K112" s="27">
        <f>IF(Q106="","",Q106)</f>
        <v>11</v>
      </c>
      <c r="L112" s="346" t="str">
        <f>IF(N109="","",N109)</f>
        <v/>
      </c>
      <c r="M112" s="27">
        <f>IF(S109="","",S109)</f>
        <v>13</v>
      </c>
      <c r="N112" s="28" t="str">
        <f t="shared" si="22"/>
        <v>-</v>
      </c>
      <c r="O112" s="27">
        <f>IF(Q109="","",Q109)</f>
        <v>15</v>
      </c>
      <c r="P112" s="346" t="str">
        <f>IF(R109="","",R109)</f>
        <v>-</v>
      </c>
      <c r="Q112" s="351"/>
      <c r="R112" s="352"/>
      <c r="S112" s="352"/>
      <c r="T112" s="353"/>
      <c r="U112" s="37">
        <v>16</v>
      </c>
      <c r="V112" s="28" t="str">
        <f t="shared" si="18"/>
        <v>-</v>
      </c>
      <c r="W112" s="36">
        <v>14</v>
      </c>
      <c r="X112" s="409"/>
      <c r="Y112" s="37">
        <v>12</v>
      </c>
      <c r="Z112" s="28" t="str">
        <f t="shared" si="19"/>
        <v>-</v>
      </c>
      <c r="AA112" s="36">
        <v>15</v>
      </c>
      <c r="AB112" s="409"/>
      <c r="AC112" s="360"/>
      <c r="AD112" s="361"/>
      <c r="AE112" s="361"/>
      <c r="AF112" s="362"/>
      <c r="AG112" s="17"/>
      <c r="AH112" s="26">
        <f>COUNTIF(E111:AB113,"○")</f>
        <v>3</v>
      </c>
      <c r="AI112" s="22">
        <f>COUNTIF(E111:AB113,"×")</f>
        <v>2</v>
      </c>
      <c r="AJ112" s="25">
        <f>(IF((E111&gt;G111),1,0))+(IF((E112&gt;G112),1,0))+(IF((E113&gt;G113),1,0))+(IF((I111&gt;K111),1,0))+(IF((I112&gt;K112),1,0))+(IF((I113&gt;K113),1,0))+(IF((M111&gt;O111),1,0))+(IF((M112&gt;O112),1,0))+(IF((M113&gt;O113),1,0))+(IF((Q111&gt;S111),1,0))+(IF((Q112&gt;S112),1,0))+(IF((Q113&gt;S113),1,0))+(IF((U111&gt;W111),1,0))+(IF((U112&gt;W112),1,0))+(IF((U113&gt;W113),1,0))+(IF((Y111&gt;AA111),1,0))+(IF((Y112&gt;AA112),1,0))+(IF((Y113&gt;AA113),1,0))</f>
        <v>6</v>
      </c>
      <c r="AK112" s="24">
        <f>(IF((E111&lt;G111),1,0))+(IF((E112&lt;G112),1,0))+(IF((E113&lt;G113),1,0))+(IF((I111&lt;K111),1,0))+(IF((I112&lt;K112),1,0))+(IF((I113&lt;K113),1,0))+(IF((M111&lt;O111),1,0))+(IF((M112&lt;O112),1,0))+(IF((M113&lt;O113),1,0))+(IF((Q111&lt;S111),1,0))+(IF((Q112&lt;S112),1,0))+(IF((Q113&lt;S113),1,0))+(IF((U111&lt;W111),1,0))+(IF((U112&lt;W112),1,0))+(IF((U113&lt;W113),1,0))+(IF((Y111&lt;AA111),1,0))+(IF((Y112&lt;AA112),1,0))+(IF((Y113&lt;AA113),1,0))</f>
        <v>6</v>
      </c>
      <c r="AL112" s="23">
        <f>AJ112-AK112</f>
        <v>0</v>
      </c>
      <c r="AM112" s="118">
        <f>SUM(E111:E113,I111:I113,M111:M113,Q111:Q113,U111:U113,Y111:Y113)</f>
        <v>169</v>
      </c>
      <c r="AN112" s="22">
        <f>SUM(G111:G113,K111:K113,O111:O113,S111:S113,W111:W113,AA111:AA113)</f>
        <v>160</v>
      </c>
      <c r="AO112" s="21">
        <f>AM112-AN112</f>
        <v>9</v>
      </c>
      <c r="BO112" s="125"/>
      <c r="BP112" s="125"/>
      <c r="BQ112" s="125"/>
      <c r="BR112" s="125"/>
      <c r="BS112" s="125"/>
      <c r="BT112" s="125"/>
      <c r="BU112" s="125"/>
    </row>
    <row r="113" spans="1:75" ht="11.25" customHeight="1" x14ac:dyDescent="0.15">
      <c r="B113" s="407"/>
      <c r="C113" s="153"/>
      <c r="D113" s="150"/>
      <c r="E113" s="30" t="str">
        <f>IF(S104="","",S104)</f>
        <v/>
      </c>
      <c r="F113" s="28" t="str">
        <f t="shared" si="20"/>
        <v/>
      </c>
      <c r="G113" s="27" t="str">
        <f>IF(Q104="","",Q104)</f>
        <v/>
      </c>
      <c r="H113" s="400" t="str">
        <f>IF(J110="","",J110)</f>
        <v>-</v>
      </c>
      <c r="I113" s="29">
        <f>IF(S107="","",S107)</f>
        <v>16</v>
      </c>
      <c r="J113" s="28" t="str">
        <f t="shared" si="21"/>
        <v>-</v>
      </c>
      <c r="K113" s="27">
        <f>IF(Q107="","",Q107)</f>
        <v>14</v>
      </c>
      <c r="L113" s="346" t="str">
        <f>IF(N110="","",N110)</f>
        <v/>
      </c>
      <c r="M113" s="27">
        <f>IF(S110="","",S110)</f>
        <v>15</v>
      </c>
      <c r="N113" s="28" t="str">
        <f t="shared" si="22"/>
        <v>-</v>
      </c>
      <c r="O113" s="27">
        <f>IF(Q110="","",Q110)</f>
        <v>11</v>
      </c>
      <c r="P113" s="346" t="str">
        <f>IF(R110="","",R110)</f>
        <v>-</v>
      </c>
      <c r="Q113" s="351"/>
      <c r="R113" s="352"/>
      <c r="S113" s="352"/>
      <c r="T113" s="353"/>
      <c r="U113" s="37"/>
      <c r="V113" s="28" t="str">
        <f t="shared" si="18"/>
        <v/>
      </c>
      <c r="W113" s="36"/>
      <c r="X113" s="409"/>
      <c r="Y113" s="37"/>
      <c r="Z113" s="28" t="str">
        <f t="shared" si="19"/>
        <v/>
      </c>
      <c r="AA113" s="36"/>
      <c r="AB113" s="409"/>
      <c r="AC113" s="10">
        <f>AH112</f>
        <v>3</v>
      </c>
      <c r="AD113" s="9" t="s">
        <v>16</v>
      </c>
      <c r="AE113" s="9">
        <f>AI112</f>
        <v>2</v>
      </c>
      <c r="AF113" s="8" t="s">
        <v>15</v>
      </c>
      <c r="AG113" s="17"/>
      <c r="AH113" s="16"/>
      <c r="AI113" s="13"/>
      <c r="AJ113" s="15"/>
      <c r="AK113" s="14"/>
      <c r="AL113" s="12"/>
      <c r="AM113" s="120"/>
      <c r="AN113" s="13"/>
      <c r="AO113" s="12"/>
      <c r="BO113" s="125"/>
      <c r="BP113" s="125"/>
      <c r="BQ113" s="125"/>
      <c r="BR113" s="125"/>
      <c r="BS113" s="125"/>
      <c r="BT113" s="125"/>
      <c r="BU113" s="125"/>
    </row>
    <row r="114" spans="1:75" ht="11.25" customHeight="1" x14ac:dyDescent="0.15">
      <c r="B114" s="185"/>
      <c r="C114" s="154" t="s">
        <v>83</v>
      </c>
      <c r="D114" s="191" t="s">
        <v>85</v>
      </c>
      <c r="E114" s="34">
        <f>IF(W102="","",W102)</f>
        <v>5</v>
      </c>
      <c r="F114" s="32" t="str">
        <f t="shared" si="20"/>
        <v>-</v>
      </c>
      <c r="G114" s="243">
        <f>IF(U102="","",U102)</f>
        <v>15</v>
      </c>
      <c r="H114" s="404" t="str">
        <f>IF(X102="","",IF(X102="○","×",IF(X102="×","○")))</f>
        <v>×</v>
      </c>
      <c r="I114" s="33">
        <f>IF(W105="","",W105)</f>
        <v>9</v>
      </c>
      <c r="J114" s="32" t="str">
        <f t="shared" si="21"/>
        <v>-</v>
      </c>
      <c r="K114" s="243">
        <f>IF(U105="","",U105)</f>
        <v>15</v>
      </c>
      <c r="L114" s="404" t="str">
        <f>IF(X105="","",IF(X105="○","×",IF(X105="×","○")))</f>
        <v>×</v>
      </c>
      <c r="M114" s="243">
        <f>IF(W108="","",W108)</f>
        <v>10</v>
      </c>
      <c r="N114" s="32" t="str">
        <f t="shared" si="22"/>
        <v>-</v>
      </c>
      <c r="O114" s="243">
        <f>IF(U108="","",U108)</f>
        <v>15</v>
      </c>
      <c r="P114" s="404" t="str">
        <f>IF(X108="","",IF(X108="○","×",IF(X108="×","○")))</f>
        <v>×</v>
      </c>
      <c r="Q114" s="33">
        <f>IF(W111="","",W111)</f>
        <v>8</v>
      </c>
      <c r="R114" s="243" t="str">
        <f t="shared" ref="R114:R119" si="23">IF(Q114="","","-")</f>
        <v>-</v>
      </c>
      <c r="S114" s="243">
        <f>IF(U111="","",U111)</f>
        <v>15</v>
      </c>
      <c r="T114" s="404" t="str">
        <f>IF(X111="","",IF(X111="○","×",IF(X111="×","○")))</f>
        <v>×</v>
      </c>
      <c r="U114" s="348"/>
      <c r="V114" s="349"/>
      <c r="W114" s="349"/>
      <c r="X114" s="350"/>
      <c r="Y114" s="39">
        <v>8</v>
      </c>
      <c r="Z114" s="32" t="str">
        <f t="shared" si="19"/>
        <v>-</v>
      </c>
      <c r="AA114" s="38">
        <v>15</v>
      </c>
      <c r="AB114" s="402" t="str">
        <f>IF(Y114&lt;&gt;"",IF(Y114&gt;AA114,IF(Y115&gt;AA115,"○",IF(Y116&gt;AA116,"○","×")),IF(Y115&gt;AA115,IF(Y116&gt;AA116,"○","×"),"×")),"")</f>
        <v>×</v>
      </c>
      <c r="AC114" s="357" t="s">
        <v>185</v>
      </c>
      <c r="AD114" s="358"/>
      <c r="AE114" s="358"/>
      <c r="AF114" s="359"/>
      <c r="AG114" s="35"/>
      <c r="AH114" s="26"/>
      <c r="AI114" s="22"/>
      <c r="AJ114" s="25"/>
      <c r="AK114" s="24"/>
      <c r="AL114" s="21"/>
      <c r="AM114" s="118"/>
      <c r="AN114" s="22"/>
      <c r="AO114" s="21"/>
      <c r="BO114" s="125"/>
      <c r="BP114" s="125"/>
      <c r="BQ114" s="125"/>
      <c r="BR114" s="125"/>
      <c r="BS114" s="125"/>
      <c r="BT114" s="125"/>
      <c r="BU114" s="125"/>
    </row>
    <row r="115" spans="1:75" ht="11.25" customHeight="1" x14ac:dyDescent="0.15">
      <c r="B115" s="407"/>
      <c r="C115" s="153" t="s">
        <v>84</v>
      </c>
      <c r="D115" s="192" t="s">
        <v>85</v>
      </c>
      <c r="E115" s="30">
        <f>IF(W103="","",W103)</f>
        <v>6</v>
      </c>
      <c r="F115" s="28" t="str">
        <f t="shared" si="20"/>
        <v>-</v>
      </c>
      <c r="G115" s="27">
        <f>IF(U103="","",U103)</f>
        <v>15</v>
      </c>
      <c r="H115" s="405"/>
      <c r="I115" s="29">
        <f>IF(W106="","",W106)</f>
        <v>8</v>
      </c>
      <c r="J115" s="28" t="str">
        <f t="shared" si="21"/>
        <v>-</v>
      </c>
      <c r="K115" s="27">
        <f>IF(U106="","",U106)</f>
        <v>15</v>
      </c>
      <c r="L115" s="405"/>
      <c r="M115" s="27">
        <f>IF(W109="","",W109)</f>
        <v>8</v>
      </c>
      <c r="N115" s="28" t="str">
        <f t="shared" si="22"/>
        <v>-</v>
      </c>
      <c r="O115" s="27">
        <f>IF(U109="","",U109)</f>
        <v>15</v>
      </c>
      <c r="P115" s="405"/>
      <c r="Q115" s="29">
        <f>IF(W112="","",W112)</f>
        <v>14</v>
      </c>
      <c r="R115" s="27" t="str">
        <f t="shared" si="23"/>
        <v>-</v>
      </c>
      <c r="S115" s="27">
        <f>IF(U112="","",U112)</f>
        <v>16</v>
      </c>
      <c r="T115" s="405"/>
      <c r="U115" s="351"/>
      <c r="V115" s="352"/>
      <c r="W115" s="352"/>
      <c r="X115" s="353"/>
      <c r="Y115" s="37">
        <v>4</v>
      </c>
      <c r="Z115" s="28" t="str">
        <f t="shared" si="19"/>
        <v>-</v>
      </c>
      <c r="AA115" s="36">
        <v>15</v>
      </c>
      <c r="AB115" s="378"/>
      <c r="AC115" s="360"/>
      <c r="AD115" s="361"/>
      <c r="AE115" s="361"/>
      <c r="AF115" s="362"/>
      <c r="AG115" s="35"/>
      <c r="AH115" s="26">
        <f>COUNTIF(E114:AB116,"○")</f>
        <v>0</v>
      </c>
      <c r="AI115" s="22">
        <f>COUNTIF(E114:AB116,"×")</f>
        <v>5</v>
      </c>
      <c r="AJ115" s="25">
        <f>(IF((E114&gt;G114),1,0))+(IF((E115&gt;G115),1,0))+(IF((E116&gt;G116),1,0))+(IF((I114&gt;K114),1,0))+(IF((I115&gt;K115),1,0))+(IF((I116&gt;K116),1,0))+(IF((M114&gt;O114),1,0))+(IF((M115&gt;O115),1,0))+(IF((M116&gt;O116),1,0))+(IF((Q114&gt;S114),1,0))+(IF((Q115&gt;S115),1,0))+(IF((Q116&gt;S116),1,0))+(IF((U114&gt;W114),1,0))+(IF((U115&gt;W115),1,0))+(IF((U116&gt;W116),1,0))+(IF((Y114&gt;AA114),1,0))+(IF((Y115&gt;AA115),1,0))+(IF((Y116&gt;AA116),1,0))</f>
        <v>0</v>
      </c>
      <c r="AK115" s="24">
        <f>(IF((E114&lt;G114),1,0))+(IF((E115&lt;G115),1,0))+(IF((E116&lt;G116),1,0))+(IF((I114&lt;K114),1,0))+(IF((I115&lt;K115),1,0))+(IF((I116&lt;K116),1,0))+(IF((M114&lt;O114),1,0))+(IF((M115&lt;O115),1,0))+(IF((M116&lt;O116),1,0))+(IF((Q114&lt;S114),1,0))+(IF((Q115&lt;S115),1,0))+(IF((Q116&lt;S116),1,0))+(IF((U114&lt;W114),1,0))+(IF((U115&lt;W115),1,0))+(IF((U116&lt;W116),1,0))+(IF((Y114&lt;AA114),1,0))+(IF((Y115&lt;AA115),1,0))+(IF((Y116&lt;AA116),1,0))</f>
        <v>10</v>
      </c>
      <c r="AL115" s="23">
        <f>AJ115-AK115</f>
        <v>-10</v>
      </c>
      <c r="AM115" s="118">
        <f>SUM(E114:E116,I114:I116,M114:M116,Q114:Q116,U114:U116,Y114:Y116)</f>
        <v>80</v>
      </c>
      <c r="AN115" s="22">
        <f>SUM(G114:G116,K114:K116,O114:O116,S114:S116,W114:W116,AA114:AA116)</f>
        <v>151</v>
      </c>
      <c r="AO115" s="21">
        <f>AM115-AN115</f>
        <v>-71</v>
      </c>
      <c r="BO115" s="125"/>
      <c r="BP115" s="125"/>
      <c r="BQ115" s="125"/>
      <c r="BR115" s="125"/>
      <c r="BS115" s="125"/>
      <c r="BT115" s="125"/>
      <c r="BU115" s="125"/>
    </row>
    <row r="116" spans="1:75" ht="11.25" customHeight="1" x14ac:dyDescent="0.15">
      <c r="B116" s="407"/>
      <c r="C116" s="149"/>
      <c r="D116" s="152"/>
      <c r="E116" s="30" t="str">
        <f>IF(W104="","",W104)</f>
        <v/>
      </c>
      <c r="F116" s="28" t="str">
        <f t="shared" si="20"/>
        <v/>
      </c>
      <c r="G116" s="27" t="str">
        <f>IF(U104="","",U104)</f>
        <v/>
      </c>
      <c r="H116" s="406"/>
      <c r="I116" s="29" t="str">
        <f>IF(W107="","",W107)</f>
        <v/>
      </c>
      <c r="J116" s="28" t="str">
        <f t="shared" si="21"/>
        <v/>
      </c>
      <c r="K116" s="27" t="str">
        <f>IF(U107="","",U107)</f>
        <v/>
      </c>
      <c r="L116" s="406"/>
      <c r="M116" s="27" t="str">
        <f>IF(W110="","",W110)</f>
        <v/>
      </c>
      <c r="N116" s="28" t="str">
        <f t="shared" si="22"/>
        <v/>
      </c>
      <c r="O116" s="27" t="str">
        <f>IF(U110="","",U110)</f>
        <v/>
      </c>
      <c r="P116" s="406"/>
      <c r="Q116" s="29" t="str">
        <f>IF(W113="","",W113)</f>
        <v/>
      </c>
      <c r="R116" s="27" t="str">
        <f t="shared" si="23"/>
        <v/>
      </c>
      <c r="S116" s="27" t="str">
        <f>IF(U113="","",U113)</f>
        <v/>
      </c>
      <c r="T116" s="406"/>
      <c r="U116" s="351"/>
      <c r="V116" s="352"/>
      <c r="W116" s="352"/>
      <c r="X116" s="353"/>
      <c r="Y116" s="37"/>
      <c r="Z116" s="28" t="str">
        <f t="shared" si="19"/>
        <v/>
      </c>
      <c r="AA116" s="36"/>
      <c r="AB116" s="403"/>
      <c r="AC116" s="10">
        <f>AH115</f>
        <v>0</v>
      </c>
      <c r="AD116" s="9" t="s">
        <v>16</v>
      </c>
      <c r="AE116" s="9">
        <f>AI115</f>
        <v>5</v>
      </c>
      <c r="AF116" s="8" t="s">
        <v>15</v>
      </c>
      <c r="AG116" s="35"/>
      <c r="AH116" s="16"/>
      <c r="AI116" s="13"/>
      <c r="AJ116" s="15"/>
      <c r="AK116" s="14"/>
      <c r="AL116" s="12"/>
      <c r="AM116" s="120"/>
      <c r="AN116" s="13"/>
      <c r="AO116" s="12"/>
      <c r="BO116" s="125"/>
      <c r="BP116" s="125"/>
      <c r="BQ116" s="125"/>
      <c r="BR116" s="125"/>
      <c r="BS116" s="125"/>
      <c r="BT116" s="125"/>
      <c r="BU116" s="125"/>
    </row>
    <row r="117" spans="1:75" ht="11.25" customHeight="1" x14ac:dyDescent="0.15">
      <c r="B117" s="185"/>
      <c r="C117" s="153" t="s">
        <v>86</v>
      </c>
      <c r="D117" s="147" t="s">
        <v>50</v>
      </c>
      <c r="E117" s="34">
        <f>IF(AA102="","",AA102)</f>
        <v>15</v>
      </c>
      <c r="F117" s="32" t="str">
        <f t="shared" si="20"/>
        <v>-</v>
      </c>
      <c r="G117" s="243">
        <f>IF(Y102="","",Y102)</f>
        <v>13</v>
      </c>
      <c r="H117" s="399" t="str">
        <f>IF(AB102="","",IF(AB102="○","×",IF(AB102="×","○")))</f>
        <v>○</v>
      </c>
      <c r="I117" s="33">
        <f>IF(AA105="","",AA105)</f>
        <v>15</v>
      </c>
      <c r="J117" s="32" t="str">
        <f t="shared" si="21"/>
        <v>-</v>
      </c>
      <c r="K117" s="243">
        <f>IF(Y105="","",Y105)</f>
        <v>6</v>
      </c>
      <c r="L117" s="345" t="str">
        <f>IF(AB105="","",IF(AB105="○","×",IF(AB105="×","○")))</f>
        <v>○</v>
      </c>
      <c r="M117" s="243">
        <f>IF(AA108="","",AA108)</f>
        <v>15</v>
      </c>
      <c r="N117" s="32" t="str">
        <f t="shared" si="22"/>
        <v>-</v>
      </c>
      <c r="O117" s="243">
        <f>IF(Y108="","",Y108)</f>
        <v>10</v>
      </c>
      <c r="P117" s="345" t="str">
        <f>IF(AB108="","",IF(AB108="○","×",IF(AB108="×","○")))</f>
        <v>○</v>
      </c>
      <c r="Q117" s="33">
        <f>IF(AA111="","",AA111)</f>
        <v>15</v>
      </c>
      <c r="R117" s="32" t="str">
        <f t="shared" si="23"/>
        <v>-</v>
      </c>
      <c r="S117" s="243">
        <f>IF(Y111="","",Y111)</f>
        <v>13</v>
      </c>
      <c r="T117" s="345" t="str">
        <f>IF(AB111="","",IF(AB111="○","×",IF(AB111="×","○")))</f>
        <v>○</v>
      </c>
      <c r="U117" s="33">
        <f>IF(AA114="","",AA114)</f>
        <v>15</v>
      </c>
      <c r="V117" s="32" t="str">
        <f>IF(U117="","","-")</f>
        <v>-</v>
      </c>
      <c r="W117" s="243">
        <f>IF(Y114="","",Y114)</f>
        <v>8</v>
      </c>
      <c r="X117" s="345" t="str">
        <f>IF(AB114="","",IF(AB114="○","×",IF(AB114="×","○")))</f>
        <v>○</v>
      </c>
      <c r="Y117" s="348"/>
      <c r="Z117" s="349"/>
      <c r="AA117" s="349"/>
      <c r="AB117" s="349"/>
      <c r="AC117" s="357" t="s">
        <v>180</v>
      </c>
      <c r="AD117" s="358"/>
      <c r="AE117" s="358"/>
      <c r="AF117" s="359"/>
      <c r="AG117" s="17"/>
      <c r="AH117" s="26"/>
      <c r="AI117" s="22"/>
      <c r="AJ117" s="25"/>
      <c r="AK117" s="24"/>
      <c r="AL117" s="21"/>
      <c r="AM117" s="118"/>
      <c r="AN117" s="22"/>
      <c r="AO117" s="21"/>
      <c r="BO117" s="125"/>
      <c r="BP117" s="125"/>
      <c r="BQ117" s="125"/>
      <c r="BR117" s="125"/>
      <c r="BS117" s="125"/>
      <c r="BT117" s="125"/>
      <c r="BU117" s="125"/>
    </row>
    <row r="118" spans="1:75" ht="11.25" customHeight="1" x14ac:dyDescent="0.15">
      <c r="B118" s="407"/>
      <c r="C118" s="153" t="s">
        <v>87</v>
      </c>
      <c r="D118" s="147" t="s">
        <v>50</v>
      </c>
      <c r="E118" s="30">
        <f>IF(AA103="","",AA103)</f>
        <v>15</v>
      </c>
      <c r="F118" s="28" t="str">
        <f t="shared" si="20"/>
        <v>-</v>
      </c>
      <c r="G118" s="27">
        <f>IF(Y103="","",Y103)</f>
        <v>11</v>
      </c>
      <c r="H118" s="400" t="str">
        <f>IF(J106="","",J106)</f>
        <v/>
      </c>
      <c r="I118" s="29">
        <f>IF(AA106="","",AA106)</f>
        <v>15</v>
      </c>
      <c r="J118" s="28" t="str">
        <f t="shared" si="21"/>
        <v>-</v>
      </c>
      <c r="K118" s="27">
        <f>IF(Y106="","",Y106)</f>
        <v>5</v>
      </c>
      <c r="L118" s="346" t="str">
        <f>IF(N112="","",N112)</f>
        <v>-</v>
      </c>
      <c r="M118" s="27">
        <f>IF(AA109="","",AA109)</f>
        <v>15</v>
      </c>
      <c r="N118" s="28" t="str">
        <f t="shared" si="22"/>
        <v>-</v>
      </c>
      <c r="O118" s="27">
        <f>IF(Y109="","",Y109)</f>
        <v>10</v>
      </c>
      <c r="P118" s="346" t="str">
        <f>IF(R112="","",R112)</f>
        <v/>
      </c>
      <c r="Q118" s="29">
        <f>IF(AA112="","",AA112)</f>
        <v>15</v>
      </c>
      <c r="R118" s="28" t="str">
        <f t="shared" si="23"/>
        <v>-</v>
      </c>
      <c r="S118" s="27">
        <f>IF(Y112="","",Y112)</f>
        <v>12</v>
      </c>
      <c r="T118" s="346" t="str">
        <f>IF(V112="","",V112)</f>
        <v>-</v>
      </c>
      <c r="U118" s="29">
        <f>IF(AA115="","",AA115)</f>
        <v>15</v>
      </c>
      <c r="V118" s="28" t="str">
        <f>IF(U118="","","-")</f>
        <v>-</v>
      </c>
      <c r="W118" s="27">
        <f>IF(Y115="","",Y115)</f>
        <v>4</v>
      </c>
      <c r="X118" s="346" t="str">
        <f>IF(Z112="","",Z112)</f>
        <v>-</v>
      </c>
      <c r="Y118" s="351"/>
      <c r="Z118" s="352"/>
      <c r="AA118" s="352"/>
      <c r="AB118" s="352"/>
      <c r="AC118" s="360"/>
      <c r="AD118" s="361"/>
      <c r="AE118" s="361"/>
      <c r="AF118" s="362"/>
      <c r="AG118" s="17"/>
      <c r="AH118" s="26">
        <f>COUNTIF(E117:AB119,"○")</f>
        <v>5</v>
      </c>
      <c r="AI118" s="22">
        <f>COUNTIF(E117:AB119,"×")</f>
        <v>0</v>
      </c>
      <c r="AJ118" s="25">
        <f>(IF((E117&gt;G117),1,0))+(IF((E118&gt;G118),1,0))+(IF((E119&gt;G119),1,0))+(IF((I117&gt;K117),1,0))+(IF((I118&gt;K118),1,0))+(IF((I119&gt;K119),1,0))+(IF((M117&gt;O117),1,0))+(IF((M118&gt;O118),1,0))+(IF((M119&gt;O119),1,0))+(IF((Q117&gt;S117),1,0))+(IF((Q118&gt;S118),1,0))+(IF((Q119&gt;S119),1,0))+(IF((U117&gt;W117),1,0))+(IF((U118&gt;W118),1,0))+(IF((U119&gt;W119),1,0))+(IF((Y117&gt;AA117),1,0))+(IF((Y118&gt;AA118),1,0))+(IF((Y119&gt;AA119),1,0))</f>
        <v>10</v>
      </c>
      <c r="AK118" s="24">
        <f>(IF((E117&lt;G117),1,0))+(IF((E118&lt;G118),1,0))+(IF((E119&lt;G119),1,0))+(IF((I117&lt;K117),1,0))+(IF((I118&lt;K118),1,0))+(IF((I119&lt;K119),1,0))+(IF((M117&lt;O117),1,0))+(IF((M118&lt;O118),1,0))+(IF((M119&lt;O119),1,0))+(IF((Q117&lt;S117),1,0))+(IF((Q118&lt;S118),1,0))+(IF((Q119&lt;S119),1,0))+(IF((U117&lt;W117),1,0))+(IF((U118&lt;W118),1,0))+(IF((U119&lt;W119),1,0))+(IF((Y117&lt;AA117),1,0))+(IF((Y118&lt;AA118),1,0))+(IF((Y119&lt;AA119),1,0))</f>
        <v>0</v>
      </c>
      <c r="AL118" s="23">
        <f>AJ118-AK118</f>
        <v>10</v>
      </c>
      <c r="AM118" s="118">
        <f>SUM(E117:E119,I117:I119,M117:M119,Q117:Q119,U117:U119,Y117:Y119)</f>
        <v>150</v>
      </c>
      <c r="AN118" s="22">
        <f>SUM(G117:G119,K117:K119,O117:O119,S117:S119,W117:W119,AA117:AA119)</f>
        <v>92</v>
      </c>
      <c r="AO118" s="21">
        <f>AM118-AN118</f>
        <v>58</v>
      </c>
      <c r="BO118" s="125"/>
      <c r="BP118" s="125"/>
      <c r="BQ118" s="125"/>
      <c r="BR118" s="125"/>
      <c r="BS118" s="125"/>
      <c r="BT118" s="125"/>
      <c r="BU118" s="125"/>
    </row>
    <row r="119" spans="1:75" ht="11.25" customHeight="1" thickBot="1" x14ac:dyDescent="0.2">
      <c r="B119" s="407"/>
      <c r="C119" s="155"/>
      <c r="D119" s="156"/>
      <c r="E119" s="20" t="str">
        <f>IF(AA104="","",AA104)</f>
        <v/>
      </c>
      <c r="F119" s="18" t="str">
        <f t="shared" si="20"/>
        <v/>
      </c>
      <c r="G119" s="245" t="str">
        <f>IF(Y104="","",Y104)</f>
        <v/>
      </c>
      <c r="H119" s="401" t="str">
        <f>IF(J107="","",J107)</f>
        <v/>
      </c>
      <c r="I119" s="19" t="str">
        <f>IF(AA107="","",AA107)</f>
        <v/>
      </c>
      <c r="J119" s="18" t="str">
        <f t="shared" si="21"/>
        <v/>
      </c>
      <c r="K119" s="245" t="str">
        <f>IF(Y107="","",Y107)</f>
        <v/>
      </c>
      <c r="L119" s="379" t="str">
        <f>IF(N113="","",N113)</f>
        <v>-</v>
      </c>
      <c r="M119" s="245" t="str">
        <f>IF(AA110="","",AA110)</f>
        <v/>
      </c>
      <c r="N119" s="18" t="str">
        <f t="shared" si="22"/>
        <v/>
      </c>
      <c r="O119" s="245" t="str">
        <f>IF(Y110="","",Y110)</f>
        <v/>
      </c>
      <c r="P119" s="379" t="str">
        <f>IF(R113="","",R113)</f>
        <v/>
      </c>
      <c r="Q119" s="19" t="str">
        <f>IF(AA113="","",AA113)</f>
        <v/>
      </c>
      <c r="R119" s="18" t="str">
        <f t="shared" si="23"/>
        <v/>
      </c>
      <c r="S119" s="245" t="str">
        <f>IF(Y113="","",Y113)</f>
        <v/>
      </c>
      <c r="T119" s="379" t="str">
        <f>IF(V113="","",V113)</f>
        <v/>
      </c>
      <c r="U119" s="19" t="str">
        <f>IF(AA116="","",AA116)</f>
        <v/>
      </c>
      <c r="V119" s="18" t="str">
        <f>IF(U119="","","-")</f>
        <v/>
      </c>
      <c r="W119" s="245" t="str">
        <f>IF(Y116="","",Y116)</f>
        <v/>
      </c>
      <c r="X119" s="379" t="str">
        <f>IF(Z113="","",Z113)</f>
        <v/>
      </c>
      <c r="Y119" s="382"/>
      <c r="Z119" s="383"/>
      <c r="AA119" s="383"/>
      <c r="AB119" s="383"/>
      <c r="AC119" s="7">
        <f>AH118</f>
        <v>5</v>
      </c>
      <c r="AD119" s="6" t="s">
        <v>16</v>
      </c>
      <c r="AE119" s="6">
        <f>AI118</f>
        <v>0</v>
      </c>
      <c r="AF119" s="5" t="s">
        <v>15</v>
      </c>
      <c r="AG119" s="17"/>
      <c r="AH119" s="16"/>
      <c r="AI119" s="13"/>
      <c r="AJ119" s="15"/>
      <c r="AK119" s="14"/>
      <c r="AL119" s="12"/>
      <c r="AM119" s="120"/>
      <c r="AN119" s="13"/>
      <c r="AO119" s="12"/>
      <c r="BO119" s="125"/>
      <c r="BP119" s="125"/>
      <c r="BQ119" s="125"/>
      <c r="BR119" s="125"/>
      <c r="BS119" s="125"/>
      <c r="BT119" s="125"/>
      <c r="BU119" s="125"/>
    </row>
    <row r="120" spans="1:75" ht="24.95" customHeight="1" x14ac:dyDescent="0.15">
      <c r="B120" s="219"/>
      <c r="C120" s="221"/>
      <c r="D120" s="150"/>
      <c r="E120" s="240"/>
      <c r="F120" s="109"/>
      <c r="G120" s="240"/>
      <c r="H120" s="240"/>
      <c r="I120" s="240"/>
      <c r="J120" s="109"/>
      <c r="K120" s="240"/>
      <c r="L120" s="240"/>
      <c r="M120" s="240"/>
      <c r="N120" s="109"/>
      <c r="O120" s="240"/>
      <c r="P120" s="240"/>
      <c r="Q120" s="240"/>
      <c r="R120" s="109"/>
      <c r="S120" s="240"/>
      <c r="T120" s="240"/>
      <c r="U120" s="240"/>
      <c r="V120" s="109"/>
      <c r="W120" s="240"/>
      <c r="X120" s="240"/>
      <c r="Y120" s="240"/>
      <c r="Z120" s="240"/>
      <c r="AA120" s="240"/>
      <c r="AB120" s="240"/>
      <c r="AC120" s="112"/>
      <c r="AD120" s="112"/>
      <c r="AE120" s="112"/>
      <c r="AF120" s="112"/>
      <c r="AG120" s="220"/>
      <c r="BO120" s="125"/>
      <c r="BP120" s="125"/>
      <c r="BQ120" s="125"/>
      <c r="BR120" s="125"/>
      <c r="BS120" s="125"/>
      <c r="BT120" s="125"/>
      <c r="BU120" s="125"/>
    </row>
    <row r="121" spans="1:75" ht="24.95" customHeight="1" thickBot="1" x14ac:dyDescent="0.2">
      <c r="A121" s="194"/>
      <c r="B121" s="195"/>
      <c r="C121" s="196"/>
      <c r="D121" s="197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9"/>
      <c r="AD121" s="199"/>
      <c r="AE121" s="199"/>
      <c r="AF121" s="199"/>
      <c r="AG121" s="200"/>
      <c r="AH121" s="201"/>
      <c r="AI121" s="201"/>
      <c r="AJ121" s="201"/>
      <c r="AK121" s="201"/>
      <c r="AL121" s="201"/>
      <c r="AM121" s="201"/>
      <c r="AN121" s="148"/>
      <c r="AO121" s="148"/>
      <c r="AR121" s="223"/>
      <c r="AS121" s="223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9"/>
      <c r="BE121" s="129"/>
      <c r="BF121" s="129"/>
      <c r="BG121" s="129"/>
      <c r="BH121" s="129"/>
      <c r="BI121" s="129"/>
      <c r="BJ121" s="129"/>
      <c r="BK121" s="129"/>
      <c r="BL121" s="130"/>
      <c r="BM121" s="130"/>
      <c r="BN121" s="130"/>
      <c r="BO121" s="130"/>
      <c r="BP121" s="125"/>
      <c r="BQ121" s="125"/>
      <c r="BR121" s="125"/>
      <c r="BS121" s="125"/>
      <c r="BT121" s="125"/>
      <c r="BU121" s="125"/>
    </row>
    <row r="122" spans="1:75" ht="24.95" customHeight="1" x14ac:dyDescent="0.15">
      <c r="A122" s="216"/>
      <c r="B122" s="137"/>
      <c r="C122" s="217"/>
      <c r="D122" s="158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238"/>
      <c r="AD122" s="238"/>
      <c r="AE122" s="238"/>
      <c r="AF122" s="238"/>
      <c r="AG122" s="218"/>
      <c r="AH122" s="148"/>
      <c r="AI122" s="148"/>
      <c r="AJ122" s="148"/>
      <c r="AK122" s="148"/>
      <c r="AL122" s="148"/>
      <c r="AM122" s="148"/>
      <c r="AN122" s="148"/>
      <c r="AO122" s="148"/>
      <c r="AR122" s="223"/>
      <c r="AS122" s="223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9"/>
      <c r="BE122" s="129"/>
      <c r="BF122" s="129"/>
      <c r="BG122" s="129"/>
      <c r="BH122" s="129"/>
      <c r="BI122" s="129"/>
      <c r="BJ122" s="129"/>
      <c r="BK122" s="129"/>
      <c r="BL122" s="130"/>
      <c r="BM122" s="130"/>
      <c r="BN122" s="130"/>
      <c r="BO122" s="130"/>
      <c r="BP122" s="125"/>
      <c r="BQ122" s="125"/>
      <c r="BR122" s="125"/>
      <c r="BS122" s="125"/>
      <c r="BT122" s="125"/>
      <c r="BU122" s="125"/>
    </row>
    <row r="123" spans="1:75" ht="15" customHeight="1" x14ac:dyDescent="0.25">
      <c r="C123" s="411" t="s">
        <v>104</v>
      </c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246" t="s">
        <v>19</v>
      </c>
      <c r="P123" s="247"/>
      <c r="Q123" s="247"/>
      <c r="R123" s="247"/>
      <c r="S123" s="247"/>
      <c r="T123" s="247"/>
      <c r="U123" s="247"/>
      <c r="V123" s="247"/>
      <c r="W123" s="247"/>
      <c r="X123" s="247"/>
      <c r="Y123" s="164"/>
      <c r="Z123" s="246" t="s">
        <v>105</v>
      </c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137"/>
      <c r="AM123" s="138"/>
      <c r="AN123" s="138"/>
      <c r="AO123" s="138"/>
      <c r="BO123" s="125"/>
      <c r="BP123" s="125"/>
      <c r="BQ123" s="125"/>
      <c r="BR123" s="125"/>
      <c r="BS123" s="125"/>
      <c r="BT123" s="125"/>
      <c r="BU123" s="125"/>
      <c r="BW123" s="130"/>
    </row>
    <row r="124" spans="1:75" ht="15" customHeight="1" x14ac:dyDescent="0.15"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  <c r="O124" s="319" t="str">
        <f>C141</f>
        <v>井上訓臣</v>
      </c>
      <c r="P124" s="320"/>
      <c r="Q124" s="320"/>
      <c r="R124" s="320"/>
      <c r="S124" s="320"/>
      <c r="T124" s="476" t="str">
        <f>D141</f>
        <v>関川クラブ</v>
      </c>
      <c r="U124" s="476"/>
      <c r="V124" s="476"/>
      <c r="W124" s="476"/>
      <c r="X124" s="477"/>
      <c r="Y124" s="128"/>
      <c r="Z124" s="319" t="str">
        <f>C138</f>
        <v>吉岡酒男</v>
      </c>
      <c r="AA124" s="320"/>
      <c r="AB124" s="320"/>
      <c r="AC124" s="320"/>
      <c r="AD124" s="320"/>
      <c r="AE124" s="476" t="str">
        <f>D138</f>
        <v>さくら</v>
      </c>
      <c r="AF124" s="476"/>
      <c r="AG124" s="476"/>
      <c r="AH124" s="476"/>
      <c r="AI124" s="477"/>
      <c r="AJ124" s="143"/>
      <c r="AL124" s="137"/>
      <c r="AM124" s="138"/>
      <c r="AN124" s="138"/>
      <c r="AO124" s="138"/>
      <c r="BO124" s="125"/>
      <c r="BP124" s="125"/>
      <c r="BQ124" s="125"/>
      <c r="BR124" s="125"/>
      <c r="BS124" s="125"/>
      <c r="BT124" s="125"/>
      <c r="BU124" s="125"/>
      <c r="BW124" s="130"/>
    </row>
    <row r="125" spans="1:75" ht="15" customHeight="1" x14ac:dyDescent="0.15">
      <c r="C125" s="314" t="s">
        <v>47</v>
      </c>
      <c r="D125" s="314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309" t="str">
        <f>C142</f>
        <v>井上幸重</v>
      </c>
      <c r="P125" s="310"/>
      <c r="Q125" s="310"/>
      <c r="R125" s="310"/>
      <c r="S125" s="310"/>
      <c r="T125" s="478" t="str">
        <f>D142</f>
        <v>関川クラブ</v>
      </c>
      <c r="U125" s="478"/>
      <c r="V125" s="478"/>
      <c r="W125" s="478"/>
      <c r="X125" s="479"/>
      <c r="Y125" s="128"/>
      <c r="Z125" s="309" t="str">
        <f>C139</f>
        <v>吉岡倫子</v>
      </c>
      <c r="AA125" s="310"/>
      <c r="AB125" s="310"/>
      <c r="AC125" s="310"/>
      <c r="AD125" s="310"/>
      <c r="AE125" s="478" t="str">
        <f>D139</f>
        <v>さくら</v>
      </c>
      <c r="AF125" s="478"/>
      <c r="AG125" s="478"/>
      <c r="AH125" s="478"/>
      <c r="AI125" s="479"/>
      <c r="AJ125" s="137"/>
      <c r="AK125" s="137"/>
      <c r="AL125" s="137"/>
      <c r="AM125" s="138"/>
      <c r="AN125" s="138"/>
      <c r="AO125" s="138"/>
      <c r="BO125" s="125"/>
      <c r="BP125" s="125"/>
      <c r="BQ125" s="125"/>
      <c r="BR125" s="125"/>
      <c r="BS125" s="125"/>
      <c r="BT125" s="125"/>
      <c r="BU125" s="125"/>
      <c r="BW125" s="130"/>
    </row>
    <row r="126" spans="1:75" ht="5.0999999999999996" customHeight="1" thickBot="1" x14ac:dyDescent="0.2">
      <c r="C126" s="412"/>
      <c r="D126" s="412"/>
      <c r="E126" s="179"/>
      <c r="F126" s="179"/>
      <c r="G126" s="179"/>
      <c r="H126" s="179"/>
      <c r="I126" s="179"/>
      <c r="J126" s="179"/>
      <c r="K126" s="165"/>
      <c r="L126" s="165"/>
      <c r="M126" s="165"/>
      <c r="N126" s="165"/>
      <c r="O126" s="165"/>
      <c r="P126" s="165"/>
      <c r="Q126" s="166"/>
      <c r="R126" s="166"/>
      <c r="S126" s="166"/>
      <c r="T126" s="166"/>
      <c r="U126" s="132"/>
      <c r="V126" s="137"/>
      <c r="W126" s="138"/>
      <c r="X126" s="138"/>
      <c r="Y126" s="138"/>
      <c r="Z126" s="125"/>
      <c r="AA126" s="125"/>
      <c r="AB126" s="125"/>
      <c r="AC126" s="125"/>
      <c r="AD126" s="125"/>
      <c r="AE126" s="125"/>
      <c r="AF126" s="125"/>
      <c r="BG126" s="130"/>
      <c r="BO126" s="125"/>
      <c r="BP126" s="125"/>
      <c r="BQ126" s="125"/>
      <c r="BR126" s="125"/>
      <c r="BS126" s="125"/>
      <c r="BT126" s="125"/>
      <c r="BU126" s="125"/>
    </row>
    <row r="127" spans="1:75" ht="11.25" customHeight="1" x14ac:dyDescent="0.15">
      <c r="A127" s="173"/>
      <c r="C127" s="385" t="s">
        <v>108</v>
      </c>
      <c r="D127" s="386"/>
      <c r="E127" s="332" t="str">
        <f>C129</f>
        <v>武村蒼</v>
      </c>
      <c r="F127" s="333"/>
      <c r="G127" s="333"/>
      <c r="H127" s="334"/>
      <c r="I127" s="335" t="str">
        <f>C132</f>
        <v>大西英翔</v>
      </c>
      <c r="J127" s="333"/>
      <c r="K127" s="333"/>
      <c r="L127" s="334"/>
      <c r="M127" s="335" t="str">
        <f>C135</f>
        <v>飛鷹勇太</v>
      </c>
      <c r="N127" s="333"/>
      <c r="O127" s="333"/>
      <c r="P127" s="334"/>
      <c r="Q127" s="335" t="str">
        <f>C138</f>
        <v>吉岡酒男</v>
      </c>
      <c r="R127" s="333"/>
      <c r="S127" s="333"/>
      <c r="T127" s="334"/>
      <c r="U127" s="335" t="str">
        <f>C141</f>
        <v>井上訓臣</v>
      </c>
      <c r="V127" s="333"/>
      <c r="W127" s="333"/>
      <c r="X127" s="334"/>
      <c r="Y127" s="337" t="s">
        <v>0</v>
      </c>
      <c r="Z127" s="338"/>
      <c r="AA127" s="338"/>
      <c r="AB127" s="339"/>
      <c r="AC127" s="11"/>
      <c r="AD127" s="456" t="s">
        <v>2</v>
      </c>
      <c r="AE127" s="457"/>
      <c r="AF127" s="450" t="s">
        <v>3</v>
      </c>
      <c r="AG127" s="452"/>
      <c r="AH127" s="451"/>
      <c r="AI127" s="453" t="s">
        <v>4</v>
      </c>
      <c r="AJ127" s="454"/>
      <c r="AK127" s="455"/>
      <c r="AL127" s="148"/>
      <c r="AM127" s="148"/>
      <c r="AN127" s="148"/>
      <c r="AO127" s="148"/>
      <c r="AR127" s="223"/>
      <c r="AS127" s="223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9"/>
      <c r="BE127" s="129"/>
      <c r="BF127" s="129"/>
      <c r="BG127" s="129"/>
      <c r="BH127" s="129"/>
      <c r="BI127" s="129"/>
      <c r="BJ127" s="129"/>
      <c r="BK127" s="129"/>
      <c r="BL127" s="130"/>
      <c r="BM127" s="130"/>
      <c r="BN127" s="130"/>
      <c r="BO127" s="130"/>
      <c r="BP127" s="125"/>
      <c r="BQ127" s="125"/>
      <c r="BR127" s="125"/>
      <c r="BS127" s="125"/>
      <c r="BT127" s="125"/>
      <c r="BU127" s="125"/>
    </row>
    <row r="128" spans="1:75" ht="11.25" customHeight="1" thickBot="1" x14ac:dyDescent="0.2">
      <c r="A128" s="173"/>
      <c r="C128" s="387"/>
      <c r="D128" s="388"/>
      <c r="E128" s="340" t="str">
        <f>C130</f>
        <v>古川陽菜</v>
      </c>
      <c r="F128" s="341"/>
      <c r="G128" s="341"/>
      <c r="H128" s="342"/>
      <c r="I128" s="343" t="str">
        <f>C133</f>
        <v>菅原凌駕</v>
      </c>
      <c r="J128" s="341"/>
      <c r="K128" s="341"/>
      <c r="L128" s="342"/>
      <c r="M128" s="343" t="str">
        <f>C136</f>
        <v>高橋幸弥</v>
      </c>
      <c r="N128" s="341"/>
      <c r="O128" s="341"/>
      <c r="P128" s="342"/>
      <c r="Q128" s="343" t="str">
        <f>C139</f>
        <v>吉岡倫子</v>
      </c>
      <c r="R128" s="341"/>
      <c r="S128" s="341"/>
      <c r="T128" s="342"/>
      <c r="U128" s="343" t="str">
        <f>C142</f>
        <v>井上幸重</v>
      </c>
      <c r="V128" s="341"/>
      <c r="W128" s="341"/>
      <c r="X128" s="342"/>
      <c r="Y128" s="363" t="s">
        <v>1</v>
      </c>
      <c r="Z128" s="364"/>
      <c r="AA128" s="364"/>
      <c r="AB128" s="365"/>
      <c r="AC128" s="11"/>
      <c r="AD128" s="57" t="s">
        <v>5</v>
      </c>
      <c r="AE128" s="56" t="s">
        <v>6</v>
      </c>
      <c r="AF128" s="57" t="s">
        <v>25</v>
      </c>
      <c r="AG128" s="56" t="s">
        <v>7</v>
      </c>
      <c r="AH128" s="55" t="s">
        <v>8</v>
      </c>
      <c r="AI128" s="56" t="s">
        <v>25</v>
      </c>
      <c r="AJ128" s="56" t="s">
        <v>7</v>
      </c>
      <c r="AK128" s="55" t="s">
        <v>8</v>
      </c>
      <c r="AL128" s="148"/>
      <c r="AM128" s="148"/>
      <c r="AN128" s="148"/>
      <c r="AO128" s="148"/>
      <c r="AR128" s="223"/>
      <c r="AS128" s="223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9"/>
      <c r="BE128" s="129"/>
      <c r="BF128" s="129"/>
      <c r="BG128" s="129"/>
      <c r="BH128" s="129"/>
      <c r="BI128" s="129"/>
      <c r="BJ128" s="129"/>
      <c r="BK128" s="129"/>
      <c r="BL128" s="130"/>
      <c r="BM128" s="130"/>
      <c r="BN128" s="130"/>
      <c r="BO128" s="130"/>
      <c r="BP128" s="125"/>
      <c r="BQ128" s="125"/>
      <c r="BR128" s="125"/>
      <c r="BS128" s="125"/>
      <c r="BT128" s="125"/>
      <c r="BU128" s="125"/>
    </row>
    <row r="129" spans="1:73" ht="11.25" customHeight="1" x14ac:dyDescent="0.15">
      <c r="A129" s="173"/>
      <c r="C129" s="146" t="s">
        <v>106</v>
      </c>
      <c r="D129" s="147" t="s">
        <v>99</v>
      </c>
      <c r="E129" s="366"/>
      <c r="F129" s="367"/>
      <c r="G129" s="367"/>
      <c r="H129" s="368"/>
      <c r="I129" s="37">
        <v>15</v>
      </c>
      <c r="J129" s="28" t="str">
        <f>IF(I129="","","-")</f>
        <v>-</v>
      </c>
      <c r="K129" s="36">
        <v>12</v>
      </c>
      <c r="L129" s="374" t="str">
        <f>IF(I129&lt;&gt;"",IF(I129&gt;K129,IF(I130&gt;K130,"○",IF(I131&gt;K131,"○","×")),IF(I130&gt;K130,IF(I131&gt;K131,"○","×"),"×")),"")</f>
        <v>×</v>
      </c>
      <c r="M129" s="37">
        <v>15</v>
      </c>
      <c r="N129" s="54" t="str">
        <f t="shared" ref="N129:N134" si="24">IF(M129="","","-")</f>
        <v>-</v>
      </c>
      <c r="O129" s="53">
        <v>11</v>
      </c>
      <c r="P129" s="374" t="str">
        <f>IF(M129&lt;&gt;"",IF(M129&gt;O129,IF(M130&gt;O130,"○",IF(M131&gt;O131,"○","×")),IF(M130&gt;O130,IF(M131&gt;O131,"○","×"),"×")),"")</f>
        <v>○</v>
      </c>
      <c r="Q129" s="37">
        <v>12</v>
      </c>
      <c r="R129" s="54" t="str">
        <f t="shared" ref="R129:R137" si="25">IF(Q129="","","-")</f>
        <v>-</v>
      </c>
      <c r="S129" s="53">
        <v>15</v>
      </c>
      <c r="T129" s="374" t="str">
        <f>IF(Q129&lt;&gt;"",IF(Q129&gt;S129,IF(Q130&gt;S130,"○",IF(Q131&gt;S131,"○","×")),IF(Q130&gt;S130,IF(Q131&gt;S131,"○","×"),"×")),"")</f>
        <v>×</v>
      </c>
      <c r="U129" s="37">
        <v>13</v>
      </c>
      <c r="V129" s="54" t="str">
        <f t="shared" ref="V129:V140" si="26">IF(U129="","","-")</f>
        <v>-</v>
      </c>
      <c r="W129" s="53">
        <v>15</v>
      </c>
      <c r="X129" s="377" t="str">
        <f>IF(U129&lt;&gt;"",IF(U129&gt;W129,IF(U130&gt;W130,"○",IF(U131&gt;W131,"○","×")),IF(U130&gt;W130,IF(U131&gt;W131,"○","×"),"×")),"")</f>
        <v>×</v>
      </c>
      <c r="Y129" s="371" t="s">
        <v>173</v>
      </c>
      <c r="Z129" s="372"/>
      <c r="AA129" s="372"/>
      <c r="AB129" s="373"/>
      <c r="AC129" s="11"/>
      <c r="AD129" s="26"/>
      <c r="AE129" s="22"/>
      <c r="AF129" s="25"/>
      <c r="AG129" s="24"/>
      <c r="AH129" s="21"/>
      <c r="AI129" s="22"/>
      <c r="AJ129" s="22"/>
      <c r="AK129" s="21"/>
      <c r="AL129" s="148"/>
      <c r="AM129" s="148"/>
      <c r="AN129" s="148"/>
      <c r="AO129" s="148"/>
      <c r="AR129" s="223"/>
      <c r="AS129" s="223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9"/>
      <c r="BE129" s="129"/>
      <c r="BF129" s="129"/>
      <c r="BG129" s="129"/>
      <c r="BH129" s="129"/>
      <c r="BI129" s="129"/>
      <c r="BJ129" s="129"/>
      <c r="BK129" s="129"/>
      <c r="BL129" s="130"/>
      <c r="BM129" s="130"/>
      <c r="BN129" s="130"/>
      <c r="BO129" s="130"/>
      <c r="BP129" s="125"/>
      <c r="BQ129" s="125"/>
      <c r="BR129" s="125"/>
      <c r="BS129" s="125"/>
      <c r="BT129" s="125"/>
      <c r="BU129" s="125"/>
    </row>
    <row r="130" spans="1:73" ht="11.25" customHeight="1" x14ac:dyDescent="0.15">
      <c r="A130" s="173"/>
      <c r="C130" s="146" t="s">
        <v>107</v>
      </c>
      <c r="D130" s="147" t="s">
        <v>99</v>
      </c>
      <c r="E130" s="369"/>
      <c r="F130" s="352"/>
      <c r="G130" s="352"/>
      <c r="H130" s="353"/>
      <c r="I130" s="37">
        <v>13</v>
      </c>
      <c r="J130" s="28" t="str">
        <f>IF(I130="","","-")</f>
        <v>-</v>
      </c>
      <c r="K130" s="52">
        <v>15</v>
      </c>
      <c r="L130" s="375"/>
      <c r="M130" s="37">
        <v>15</v>
      </c>
      <c r="N130" s="28" t="str">
        <f t="shared" si="24"/>
        <v>-</v>
      </c>
      <c r="O130" s="36">
        <v>11</v>
      </c>
      <c r="P130" s="375"/>
      <c r="Q130" s="37">
        <v>13</v>
      </c>
      <c r="R130" s="28" t="str">
        <f t="shared" si="25"/>
        <v>-</v>
      </c>
      <c r="S130" s="36">
        <v>15</v>
      </c>
      <c r="T130" s="375"/>
      <c r="U130" s="37">
        <v>3</v>
      </c>
      <c r="V130" s="28" t="str">
        <f t="shared" si="26"/>
        <v>-</v>
      </c>
      <c r="W130" s="36">
        <v>15</v>
      </c>
      <c r="X130" s="378"/>
      <c r="Y130" s="360"/>
      <c r="Z130" s="361"/>
      <c r="AA130" s="361"/>
      <c r="AB130" s="362"/>
      <c r="AC130" s="11"/>
      <c r="AD130" s="26">
        <f>COUNTIF(E129:X131,"○")</f>
        <v>1</v>
      </c>
      <c r="AE130" s="22">
        <f>COUNTIF(E129:X131,"×")</f>
        <v>3</v>
      </c>
      <c r="AF130" s="25">
        <f>(IF((E129&gt;G129),1,0))+(IF((E130&gt;G130),1,0))+(IF((E131&gt;G131),1,0))+(IF((I129&gt;K129),1,0))+(IF((I130&gt;K130),1,0))+(IF((I131&gt;K131),1,0))+(IF((M129&gt;O129),1,0))+(IF((M130&gt;O130),1,0))+(IF((M131&gt;O131),1,0))+(IF((Q129&gt;S129),1,0))+(IF((Q130&gt;S130),1,0))+(IF((Q131&gt;S131),1,0))+(IF((U129&gt;W129),1,0))+(IF((U130&gt;W130),1,0))+(IF((U131&gt;W131),1,0))</f>
        <v>3</v>
      </c>
      <c r="AG130" s="24">
        <f>(IF((E129&lt;G129),1,0))+(IF((E130&lt;G130),1,0))+(IF((E131&lt;G131),1,0))+(IF((I129&lt;K129),1,0))+(IF((I130&lt;K130),1,0))+(IF((I131&lt;K131),1,0))+(IF((M129&lt;O129),1,0))+(IF((M130&lt;O130),1,0))+(IF((M131&lt;O131),1,0))+(IF((Q129&lt;S129),1,0))+(IF((Q130&lt;S130),1,0))+(IF((Q131&lt;S131),1,0))+(IF((U129&lt;W129),1,0))+(IF((U130&lt;W130),1,0))+(IF((U131&lt;W131),1,0))</f>
        <v>6</v>
      </c>
      <c r="AH130" s="23">
        <f>AF130-AG130</f>
        <v>-3</v>
      </c>
      <c r="AI130" s="22">
        <f>SUM(E129:E131,I129:I131,M129:M131,Q129:Q131,U129:U131)</f>
        <v>112</v>
      </c>
      <c r="AJ130" s="22">
        <f>SUM(G129:G131,K129:K131,O129:O131,S129:S131,W129:W131)</f>
        <v>124</v>
      </c>
      <c r="AK130" s="21">
        <f>AI130-AJ130</f>
        <v>-12</v>
      </c>
      <c r="AL130" s="148"/>
      <c r="AM130" s="148"/>
      <c r="AN130" s="148"/>
      <c r="AO130" s="148"/>
      <c r="AR130" s="223"/>
      <c r="AS130" s="223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9"/>
      <c r="BE130" s="129"/>
      <c r="BF130" s="129"/>
      <c r="BG130" s="129"/>
      <c r="BH130" s="129"/>
      <c r="BI130" s="129"/>
      <c r="BJ130" s="129"/>
      <c r="BK130" s="129"/>
      <c r="BL130" s="130"/>
      <c r="BM130" s="130"/>
      <c r="BN130" s="130"/>
      <c r="BO130" s="130"/>
      <c r="BP130" s="125"/>
      <c r="BQ130" s="125"/>
      <c r="BR130" s="125"/>
      <c r="BS130" s="125"/>
      <c r="BT130" s="125"/>
      <c r="BU130" s="125"/>
    </row>
    <row r="131" spans="1:73" ht="11.25" customHeight="1" x14ac:dyDescent="0.15">
      <c r="A131" s="173"/>
      <c r="C131" s="149"/>
      <c r="D131" s="150"/>
      <c r="E131" s="370"/>
      <c r="F131" s="355"/>
      <c r="G131" s="355"/>
      <c r="H131" s="356"/>
      <c r="I131" s="49">
        <v>13</v>
      </c>
      <c r="J131" s="28" t="str">
        <f>IF(I131="","","-")</f>
        <v>-</v>
      </c>
      <c r="K131" s="47">
        <v>15</v>
      </c>
      <c r="L131" s="376"/>
      <c r="M131" s="49"/>
      <c r="N131" s="48" t="str">
        <f t="shared" si="24"/>
        <v/>
      </c>
      <c r="O131" s="47"/>
      <c r="P131" s="375"/>
      <c r="Q131" s="37"/>
      <c r="R131" s="28" t="str">
        <f t="shared" si="25"/>
        <v/>
      </c>
      <c r="S131" s="36"/>
      <c r="T131" s="375"/>
      <c r="U131" s="37"/>
      <c r="V131" s="28" t="str">
        <f t="shared" si="26"/>
        <v/>
      </c>
      <c r="W131" s="36"/>
      <c r="X131" s="378"/>
      <c r="Y131" s="10">
        <f>AD130</f>
        <v>1</v>
      </c>
      <c r="Z131" s="9" t="s">
        <v>9</v>
      </c>
      <c r="AA131" s="9">
        <f>AE130</f>
        <v>3</v>
      </c>
      <c r="AB131" s="8" t="s">
        <v>6</v>
      </c>
      <c r="AC131" s="11"/>
      <c r="AD131" s="26"/>
      <c r="AE131" s="22"/>
      <c r="AF131" s="25"/>
      <c r="AG131" s="24"/>
      <c r="AH131" s="21"/>
      <c r="AI131" s="22"/>
      <c r="AJ131" s="22"/>
      <c r="AK131" s="21"/>
      <c r="AL131" s="148"/>
      <c r="AM131" s="148"/>
      <c r="AN131" s="148"/>
      <c r="AO131" s="148"/>
      <c r="AR131" s="223"/>
      <c r="AS131" s="223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9"/>
      <c r="BE131" s="129"/>
      <c r="BF131" s="129"/>
      <c r="BG131" s="129"/>
      <c r="BH131" s="129"/>
      <c r="BI131" s="129"/>
      <c r="BJ131" s="129"/>
      <c r="BK131" s="129"/>
      <c r="BL131" s="130"/>
      <c r="BM131" s="130"/>
      <c r="BN131" s="130"/>
      <c r="BO131" s="130"/>
      <c r="BP131" s="125"/>
      <c r="BQ131" s="125"/>
      <c r="BR131" s="125"/>
      <c r="BS131" s="125"/>
      <c r="BT131" s="125"/>
      <c r="BU131" s="125"/>
    </row>
    <row r="132" spans="1:73" ht="11.25" customHeight="1" x14ac:dyDescent="0.15">
      <c r="A132" s="173"/>
      <c r="C132" s="146" t="s">
        <v>109</v>
      </c>
      <c r="D132" s="151" t="s">
        <v>62</v>
      </c>
      <c r="E132" s="30">
        <f>IF(K129="","",K129)</f>
        <v>12</v>
      </c>
      <c r="F132" s="28" t="str">
        <f t="shared" ref="F132:F143" si="27">IF(E132="","","-")</f>
        <v>-</v>
      </c>
      <c r="G132" s="27">
        <f>IF(I129="","",I129)</f>
        <v>15</v>
      </c>
      <c r="H132" s="345" t="str">
        <f>IF(L129="","",IF(L129="○","×",IF(L129="×","○")))</f>
        <v>○</v>
      </c>
      <c r="I132" s="348"/>
      <c r="J132" s="349"/>
      <c r="K132" s="349"/>
      <c r="L132" s="350"/>
      <c r="M132" s="37">
        <v>15</v>
      </c>
      <c r="N132" s="28" t="str">
        <f t="shared" si="24"/>
        <v>-</v>
      </c>
      <c r="O132" s="36">
        <v>13</v>
      </c>
      <c r="P132" s="398" t="str">
        <f>IF(M132&lt;&gt;"",IF(M132&gt;O132,IF(M133&gt;O133,"○",IF(M134&gt;O134,"○","×")),IF(M133&gt;O133,IF(M134&gt;O134,"○","×"),"×")),"")</f>
        <v>○</v>
      </c>
      <c r="Q132" s="39">
        <v>12</v>
      </c>
      <c r="R132" s="32" t="str">
        <f t="shared" si="25"/>
        <v>-</v>
      </c>
      <c r="S132" s="38">
        <v>15</v>
      </c>
      <c r="T132" s="398" t="str">
        <f>IF(Q132&lt;&gt;"",IF(Q132&gt;S132,IF(Q133&gt;S133,"○",IF(Q134&gt;S134,"○","×")),IF(Q133&gt;S133,IF(Q134&gt;S134,"○","×"),"×")),"")</f>
        <v>×</v>
      </c>
      <c r="U132" s="39">
        <v>6</v>
      </c>
      <c r="V132" s="32" t="str">
        <f t="shared" si="26"/>
        <v>-</v>
      </c>
      <c r="W132" s="38">
        <v>15</v>
      </c>
      <c r="X132" s="402" t="str">
        <f>IF(U132&lt;&gt;"",IF(U132&gt;W132,IF(U133&gt;W133,"○",IF(U134&gt;W134,"○","×")),IF(U133&gt;W133,IF(U134&gt;W134,"○","×"),"×")),"")</f>
        <v>×</v>
      </c>
      <c r="Y132" s="357" t="s">
        <v>174</v>
      </c>
      <c r="Z132" s="358"/>
      <c r="AA132" s="358"/>
      <c r="AB132" s="359"/>
      <c r="AC132" s="11"/>
      <c r="AD132" s="45"/>
      <c r="AE132" s="42"/>
      <c r="AF132" s="44"/>
      <c r="AG132" s="43"/>
      <c r="AH132" s="41"/>
      <c r="AI132" s="42"/>
      <c r="AJ132" s="42"/>
      <c r="AK132" s="41"/>
      <c r="AL132" s="148"/>
      <c r="AM132" s="148"/>
      <c r="AN132" s="148"/>
      <c r="AO132" s="148"/>
      <c r="AR132" s="223"/>
      <c r="AS132" s="223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9"/>
      <c r="BE132" s="129"/>
      <c r="BF132" s="129"/>
      <c r="BG132" s="129"/>
      <c r="BH132" s="129"/>
      <c r="BI132" s="129"/>
      <c r="BJ132" s="129"/>
      <c r="BK132" s="129"/>
      <c r="BL132" s="130"/>
      <c r="BM132" s="130"/>
      <c r="BN132" s="130"/>
      <c r="BO132" s="130"/>
      <c r="BP132" s="125"/>
      <c r="BQ132" s="125"/>
      <c r="BR132" s="125"/>
      <c r="BS132" s="125"/>
      <c r="BT132" s="125"/>
      <c r="BU132" s="125"/>
    </row>
    <row r="133" spans="1:73" ht="11.25" customHeight="1" x14ac:dyDescent="0.15">
      <c r="A133" s="173"/>
      <c r="C133" s="146" t="s">
        <v>110</v>
      </c>
      <c r="D133" s="147" t="s">
        <v>62</v>
      </c>
      <c r="E133" s="30">
        <f>IF(K130="","",K130)</f>
        <v>15</v>
      </c>
      <c r="F133" s="28" t="str">
        <f t="shared" si="27"/>
        <v>-</v>
      </c>
      <c r="G133" s="27">
        <f>IF(I130="","",I130)</f>
        <v>13</v>
      </c>
      <c r="H133" s="346" t="str">
        <f>IF(J130="","",J130)</f>
        <v>-</v>
      </c>
      <c r="I133" s="351"/>
      <c r="J133" s="352"/>
      <c r="K133" s="352"/>
      <c r="L133" s="353"/>
      <c r="M133" s="37">
        <v>15</v>
      </c>
      <c r="N133" s="28" t="str">
        <f t="shared" si="24"/>
        <v>-</v>
      </c>
      <c r="O133" s="36">
        <v>11</v>
      </c>
      <c r="P133" s="375"/>
      <c r="Q133" s="37">
        <v>15</v>
      </c>
      <c r="R133" s="28" t="str">
        <f t="shared" si="25"/>
        <v>-</v>
      </c>
      <c r="S133" s="36">
        <v>8</v>
      </c>
      <c r="T133" s="375"/>
      <c r="U133" s="37">
        <v>6</v>
      </c>
      <c r="V133" s="28" t="str">
        <f t="shared" si="26"/>
        <v>-</v>
      </c>
      <c r="W133" s="36">
        <v>15</v>
      </c>
      <c r="X133" s="378"/>
      <c r="Y133" s="360"/>
      <c r="Z133" s="361"/>
      <c r="AA133" s="361"/>
      <c r="AB133" s="362"/>
      <c r="AC133" s="11"/>
      <c r="AD133" s="26">
        <f>COUNTIF(E132:X134,"○")</f>
        <v>2</v>
      </c>
      <c r="AE133" s="22">
        <f>COUNTIF(E132:X134,"×")</f>
        <v>2</v>
      </c>
      <c r="AF133" s="25">
        <f>(IF((E132&gt;G132),1,0))+(IF((E133&gt;G133),1,0))+(IF((E134&gt;G134),1,0))+(IF((I132&gt;K132),1,0))+(IF((I133&gt;K133),1,0))+(IF((I134&gt;K134),1,0))+(IF((M132&gt;O132),1,0))+(IF((M133&gt;O133),1,0))+(IF((M134&gt;O134),1,0))+(IF((Q132&gt;S132),1,0))+(IF((Q133&gt;S133),1,0))+(IF((Q134&gt;S134),1,0))+(IF((U132&gt;W132),1,0))+(IF((U133&gt;W133),1,0))+(IF((U134&gt;W134),1,0))</f>
        <v>5</v>
      </c>
      <c r="AG133" s="24">
        <f>(IF((E132&lt;G132),1,0))+(IF((E133&lt;G133),1,0))+(IF((E134&lt;G134),1,0))+(IF((I132&lt;K132),1,0))+(IF((I133&lt;K133),1,0))+(IF((I134&lt;K134),1,0))+(IF((M132&lt;O132),1,0))+(IF((M133&lt;O133),1,0))+(IF((M134&lt;O134),1,0))+(IF((Q132&lt;S132),1,0))+(IF((Q133&lt;S133),1,0))+(IF((Q134&lt;S134),1,0))+(IF((U132&lt;W132),1,0))+(IF((U133&lt;W133),1,0))+(IF((U134&lt;W134),1,0))</f>
        <v>5</v>
      </c>
      <c r="AH133" s="23">
        <f>AF133-AG133</f>
        <v>0</v>
      </c>
      <c r="AI133" s="22">
        <f>SUM(E132:E134,I132:I134,M132:M134,Q132:Q134,U132:U134)</f>
        <v>119</v>
      </c>
      <c r="AJ133" s="22">
        <f>SUM(G132:G134,K132:K134,O132:O134,S132:S134,W132:W134)</f>
        <v>133</v>
      </c>
      <c r="AK133" s="21">
        <f>AI133-AJ133</f>
        <v>-14</v>
      </c>
      <c r="AL133" s="148"/>
      <c r="AM133" s="148"/>
      <c r="AN133" s="148"/>
      <c r="AO133" s="148"/>
      <c r="AR133" s="223"/>
      <c r="AS133" s="223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9"/>
      <c r="BE133" s="129"/>
      <c r="BF133" s="129"/>
      <c r="BG133" s="129"/>
      <c r="BH133" s="129"/>
      <c r="BI133" s="129"/>
      <c r="BJ133" s="129"/>
      <c r="BK133" s="129"/>
      <c r="BL133" s="130"/>
      <c r="BM133" s="130"/>
      <c r="BN133" s="130"/>
      <c r="BO133" s="130"/>
      <c r="BP133" s="125"/>
      <c r="BQ133" s="125"/>
      <c r="BR133" s="125"/>
      <c r="BS133" s="125"/>
      <c r="BT133" s="125"/>
      <c r="BU133" s="125"/>
    </row>
    <row r="134" spans="1:73" ht="11.25" customHeight="1" x14ac:dyDescent="0.15">
      <c r="A134" s="173"/>
      <c r="C134" s="149"/>
      <c r="D134" s="152"/>
      <c r="E134" s="51">
        <f>IF(K131="","",K131)</f>
        <v>15</v>
      </c>
      <c r="F134" s="28" t="str">
        <f t="shared" si="27"/>
        <v>-</v>
      </c>
      <c r="G134" s="50">
        <f>IF(I131="","",I131)</f>
        <v>13</v>
      </c>
      <c r="H134" s="347" t="str">
        <f>IF(J131="","",J131)</f>
        <v>-</v>
      </c>
      <c r="I134" s="354"/>
      <c r="J134" s="355"/>
      <c r="K134" s="355"/>
      <c r="L134" s="356"/>
      <c r="M134" s="49"/>
      <c r="N134" s="28" t="str">
        <f t="shared" si="24"/>
        <v/>
      </c>
      <c r="O134" s="47"/>
      <c r="P134" s="376"/>
      <c r="Q134" s="49">
        <v>8</v>
      </c>
      <c r="R134" s="48" t="str">
        <f t="shared" si="25"/>
        <v>-</v>
      </c>
      <c r="S134" s="47">
        <v>15</v>
      </c>
      <c r="T134" s="376"/>
      <c r="U134" s="49"/>
      <c r="V134" s="48" t="str">
        <f t="shared" si="26"/>
        <v/>
      </c>
      <c r="W134" s="47"/>
      <c r="X134" s="378"/>
      <c r="Y134" s="10">
        <f>AD133</f>
        <v>2</v>
      </c>
      <c r="Z134" s="9" t="s">
        <v>9</v>
      </c>
      <c r="AA134" s="9">
        <f>AE133</f>
        <v>2</v>
      </c>
      <c r="AB134" s="8" t="s">
        <v>6</v>
      </c>
      <c r="AC134" s="11"/>
      <c r="AD134" s="16"/>
      <c r="AE134" s="13"/>
      <c r="AF134" s="15"/>
      <c r="AG134" s="14"/>
      <c r="AH134" s="12"/>
      <c r="AI134" s="13"/>
      <c r="AJ134" s="13"/>
      <c r="AK134" s="12"/>
      <c r="AL134" s="148"/>
      <c r="AM134" s="148"/>
      <c r="AN134" s="148"/>
      <c r="AO134" s="148"/>
      <c r="AR134" s="223"/>
      <c r="AS134" s="223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9"/>
      <c r="BE134" s="129"/>
      <c r="BF134" s="129"/>
      <c r="BG134" s="129"/>
      <c r="BH134" s="129"/>
      <c r="BI134" s="129"/>
      <c r="BJ134" s="129"/>
      <c r="BK134" s="129"/>
      <c r="BL134" s="130"/>
      <c r="BM134" s="130"/>
      <c r="BN134" s="130"/>
      <c r="BO134" s="130"/>
      <c r="BP134" s="125"/>
      <c r="BQ134" s="125"/>
      <c r="BR134" s="125"/>
      <c r="BS134" s="125"/>
      <c r="BT134" s="125"/>
      <c r="BU134" s="125"/>
    </row>
    <row r="135" spans="1:73" ht="11.25" customHeight="1" x14ac:dyDescent="0.15">
      <c r="A135" s="173"/>
      <c r="C135" s="153" t="s">
        <v>111</v>
      </c>
      <c r="D135" s="151" t="s">
        <v>99</v>
      </c>
      <c r="E135" s="30">
        <f>IF(O129="","",O129)</f>
        <v>11</v>
      </c>
      <c r="F135" s="32" t="str">
        <f t="shared" si="27"/>
        <v>-</v>
      </c>
      <c r="G135" s="27">
        <f>IF(M129="","",M129)</f>
        <v>15</v>
      </c>
      <c r="H135" s="345" t="str">
        <f>IF(P129="","",IF(P129="○","×",IF(P129="×","○")))</f>
        <v>×</v>
      </c>
      <c r="I135" s="29">
        <f>IF(O132="","",O132)</f>
        <v>13</v>
      </c>
      <c r="J135" s="28" t="str">
        <f t="shared" ref="J135:J143" si="28">IF(I135="","","-")</f>
        <v>-</v>
      </c>
      <c r="K135" s="27">
        <f>IF(M132="","",M132)</f>
        <v>15</v>
      </c>
      <c r="L135" s="345" t="str">
        <f>IF(P132="","",IF(P132="○","×",IF(P132="×","○")))</f>
        <v>×</v>
      </c>
      <c r="M135" s="348"/>
      <c r="N135" s="349"/>
      <c r="O135" s="349"/>
      <c r="P135" s="350"/>
      <c r="Q135" s="37">
        <v>6</v>
      </c>
      <c r="R135" s="28" t="str">
        <f t="shared" si="25"/>
        <v>-</v>
      </c>
      <c r="S135" s="36">
        <v>15</v>
      </c>
      <c r="T135" s="375" t="str">
        <f>IF(Q135&lt;&gt;"",IF(Q135&gt;S135,IF(Q136&gt;S136,"○",IF(Q137&gt;S137,"○","×")),IF(Q136&gt;S136,IF(Q137&gt;S137,"○","×"),"×")),"")</f>
        <v>×</v>
      </c>
      <c r="U135" s="37">
        <v>2</v>
      </c>
      <c r="V135" s="28" t="str">
        <f t="shared" si="26"/>
        <v>-</v>
      </c>
      <c r="W135" s="36">
        <v>15</v>
      </c>
      <c r="X135" s="402" t="str">
        <f>IF(U135&lt;&gt;"",IF(U135&gt;W135,IF(U136&gt;W136,"○",IF(U137&gt;W137,"○","×")),IF(U136&gt;W136,IF(U137&gt;W137,"○","×"),"×")),"")</f>
        <v>×</v>
      </c>
      <c r="Y135" s="357" t="s">
        <v>162</v>
      </c>
      <c r="Z135" s="358"/>
      <c r="AA135" s="358"/>
      <c r="AB135" s="359"/>
      <c r="AC135" s="11"/>
      <c r="AD135" s="26"/>
      <c r="AE135" s="22"/>
      <c r="AF135" s="25"/>
      <c r="AG135" s="24"/>
      <c r="AH135" s="21"/>
      <c r="AI135" s="22"/>
      <c r="AJ135" s="22"/>
      <c r="AK135" s="21"/>
      <c r="AL135" s="148"/>
      <c r="AM135" s="148"/>
      <c r="AN135" s="148"/>
      <c r="AO135" s="148"/>
      <c r="AR135" s="223"/>
      <c r="AS135" s="223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9"/>
      <c r="BE135" s="129"/>
      <c r="BF135" s="129"/>
      <c r="BG135" s="129"/>
      <c r="BH135" s="129"/>
      <c r="BI135" s="129"/>
      <c r="BJ135" s="129"/>
      <c r="BK135" s="129"/>
      <c r="BL135" s="130"/>
      <c r="BM135" s="130"/>
      <c r="BN135" s="130"/>
      <c r="BO135" s="130"/>
      <c r="BP135" s="125"/>
      <c r="BQ135" s="125"/>
      <c r="BR135" s="125"/>
      <c r="BS135" s="125"/>
      <c r="BT135" s="125"/>
      <c r="BU135" s="125"/>
    </row>
    <row r="136" spans="1:73" ht="11.25" customHeight="1" x14ac:dyDescent="0.15">
      <c r="A136" s="173"/>
      <c r="C136" s="153" t="s">
        <v>112</v>
      </c>
      <c r="D136" s="147" t="s">
        <v>99</v>
      </c>
      <c r="E136" s="30">
        <f>IF(O130="","",O130)</f>
        <v>11</v>
      </c>
      <c r="F136" s="28" t="str">
        <f t="shared" si="27"/>
        <v>-</v>
      </c>
      <c r="G136" s="27">
        <f>IF(M130="","",M130)</f>
        <v>15</v>
      </c>
      <c r="H136" s="346" t="str">
        <f>IF(J133="","",J133)</f>
        <v/>
      </c>
      <c r="I136" s="29">
        <f>IF(O133="","",O133)</f>
        <v>11</v>
      </c>
      <c r="J136" s="28" t="str">
        <f t="shared" si="28"/>
        <v>-</v>
      </c>
      <c r="K136" s="27">
        <f>IF(M133="","",M133)</f>
        <v>15</v>
      </c>
      <c r="L136" s="346" t="str">
        <f>IF(N133="","",N133)</f>
        <v>-</v>
      </c>
      <c r="M136" s="351"/>
      <c r="N136" s="352"/>
      <c r="O136" s="352"/>
      <c r="P136" s="353"/>
      <c r="Q136" s="37">
        <v>10</v>
      </c>
      <c r="R136" s="28" t="str">
        <f t="shared" si="25"/>
        <v>-</v>
      </c>
      <c r="S136" s="36">
        <v>15</v>
      </c>
      <c r="T136" s="375"/>
      <c r="U136" s="37">
        <v>8</v>
      </c>
      <c r="V136" s="28" t="str">
        <f t="shared" si="26"/>
        <v>-</v>
      </c>
      <c r="W136" s="36">
        <v>15</v>
      </c>
      <c r="X136" s="378"/>
      <c r="Y136" s="360"/>
      <c r="Z136" s="361"/>
      <c r="AA136" s="361"/>
      <c r="AB136" s="362"/>
      <c r="AC136" s="11"/>
      <c r="AD136" s="26">
        <f>COUNTIF(E135:X137,"○")</f>
        <v>0</v>
      </c>
      <c r="AE136" s="22">
        <f>COUNTIF(E135:X137,"×")</f>
        <v>4</v>
      </c>
      <c r="AF136" s="25">
        <f>(IF((E135&gt;G135),1,0))+(IF((E136&gt;G136),1,0))+(IF((E137&gt;G137),1,0))+(IF((I135&gt;K135),1,0))+(IF((I136&gt;K136),1,0))+(IF((I137&gt;K137),1,0))+(IF((M135&gt;O135),1,0))+(IF((M136&gt;O136),1,0))+(IF((M137&gt;O137),1,0))+(IF((Q135&gt;S135),1,0))+(IF((Q136&gt;S136),1,0))+(IF((Q137&gt;S137),1,0))+(IF((U135&gt;W135),1,0))+(IF((U136&gt;W136),1,0))+(IF((U137&gt;W137),1,0))</f>
        <v>0</v>
      </c>
      <c r="AG136" s="24">
        <f>(IF((E135&lt;G135),1,0))+(IF((E136&lt;G136),1,0))+(IF((E137&lt;G137),1,0))+(IF((I135&lt;K135),1,0))+(IF((I136&lt;K136),1,0))+(IF((I137&lt;K137),1,0))+(IF((M135&lt;O135),1,0))+(IF((M136&lt;O136),1,0))+(IF((M137&lt;O137),1,0))+(IF((Q135&lt;S135),1,0))+(IF((Q136&lt;S136),1,0))+(IF((Q137&lt;S137),1,0))+(IF((U135&lt;W135),1,0))+(IF((U136&lt;W136),1,0))+(IF((U137&lt;W137),1,0))</f>
        <v>8</v>
      </c>
      <c r="AH136" s="23">
        <f>AF136-AG136</f>
        <v>-8</v>
      </c>
      <c r="AI136" s="22">
        <f>SUM(E135:E137,I135:I137,M135:M137,Q135:Q137,U135:U137)</f>
        <v>72</v>
      </c>
      <c r="AJ136" s="22">
        <f>SUM(G135:G137,K135:K137,O135:O137,S135:S137,W135:W137)</f>
        <v>120</v>
      </c>
      <c r="AK136" s="21">
        <f>AI136-AJ136</f>
        <v>-48</v>
      </c>
      <c r="AL136" s="148"/>
      <c r="AM136" s="148"/>
      <c r="AN136" s="148"/>
      <c r="AO136" s="148"/>
      <c r="AR136" s="223"/>
      <c r="AS136" s="223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9"/>
      <c r="BE136" s="129"/>
      <c r="BF136" s="129"/>
      <c r="BG136" s="129"/>
      <c r="BH136" s="129"/>
      <c r="BI136" s="129"/>
      <c r="BJ136" s="129"/>
      <c r="BK136" s="129"/>
      <c r="BL136" s="130"/>
      <c r="BM136" s="130"/>
      <c r="BN136" s="130"/>
      <c r="BO136" s="130"/>
      <c r="BP136" s="125"/>
      <c r="BQ136" s="125"/>
      <c r="BR136" s="125"/>
      <c r="BS136" s="125"/>
      <c r="BT136" s="125"/>
      <c r="BU136" s="125"/>
    </row>
    <row r="137" spans="1:73" ht="11.25" customHeight="1" x14ac:dyDescent="0.15">
      <c r="A137" s="173"/>
      <c r="C137" s="149"/>
      <c r="D137" s="150"/>
      <c r="E137" s="30" t="str">
        <f>IF(O131="","",O131)</f>
        <v/>
      </c>
      <c r="F137" s="28" t="str">
        <f t="shared" si="27"/>
        <v/>
      </c>
      <c r="G137" s="27" t="str">
        <f>IF(M131="","",M131)</f>
        <v/>
      </c>
      <c r="H137" s="346" t="str">
        <f>IF(J134="","",J134)</f>
        <v/>
      </c>
      <c r="I137" s="29" t="str">
        <f>IF(O134="","",O134)</f>
        <v/>
      </c>
      <c r="J137" s="28" t="str">
        <f t="shared" si="28"/>
        <v/>
      </c>
      <c r="K137" s="27" t="str">
        <f>IF(M134="","",M134)</f>
        <v/>
      </c>
      <c r="L137" s="346" t="str">
        <f>IF(N134="","",N134)</f>
        <v/>
      </c>
      <c r="M137" s="351"/>
      <c r="N137" s="352"/>
      <c r="O137" s="352"/>
      <c r="P137" s="353"/>
      <c r="Q137" s="37"/>
      <c r="R137" s="28" t="str">
        <f t="shared" si="25"/>
        <v/>
      </c>
      <c r="S137" s="36"/>
      <c r="T137" s="376"/>
      <c r="U137" s="37"/>
      <c r="V137" s="28" t="str">
        <f t="shared" si="26"/>
        <v/>
      </c>
      <c r="W137" s="36"/>
      <c r="X137" s="403"/>
      <c r="Y137" s="10">
        <f>AD136</f>
        <v>0</v>
      </c>
      <c r="Z137" s="9" t="s">
        <v>9</v>
      </c>
      <c r="AA137" s="9">
        <f>AE136</f>
        <v>4</v>
      </c>
      <c r="AB137" s="8" t="s">
        <v>6</v>
      </c>
      <c r="AC137" s="11"/>
      <c r="AD137" s="26"/>
      <c r="AE137" s="22"/>
      <c r="AF137" s="25"/>
      <c r="AG137" s="24"/>
      <c r="AH137" s="21"/>
      <c r="AI137" s="22"/>
      <c r="AJ137" s="22"/>
      <c r="AK137" s="21"/>
      <c r="AL137" s="148"/>
      <c r="AM137" s="148"/>
      <c r="AN137" s="148"/>
      <c r="AO137" s="148"/>
      <c r="AR137" s="223"/>
      <c r="AS137" s="223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9"/>
      <c r="BE137" s="129"/>
      <c r="BF137" s="129"/>
      <c r="BG137" s="129"/>
      <c r="BH137" s="129"/>
      <c r="BI137" s="129"/>
      <c r="BJ137" s="129"/>
      <c r="BK137" s="129"/>
      <c r="BL137" s="130"/>
      <c r="BM137" s="130"/>
      <c r="BN137" s="130"/>
      <c r="BO137" s="130"/>
      <c r="BP137" s="125"/>
      <c r="BQ137" s="125"/>
      <c r="BR137" s="125"/>
      <c r="BS137" s="125"/>
      <c r="BT137" s="125"/>
      <c r="BU137" s="125"/>
    </row>
    <row r="138" spans="1:73" ht="11.25" customHeight="1" x14ac:dyDescent="0.15">
      <c r="A138" s="173"/>
      <c r="C138" s="146" t="s">
        <v>113</v>
      </c>
      <c r="D138" s="151" t="s">
        <v>115</v>
      </c>
      <c r="E138" s="34">
        <f>IF(S129="","",S129)</f>
        <v>15</v>
      </c>
      <c r="F138" s="32" t="str">
        <f t="shared" si="27"/>
        <v>-</v>
      </c>
      <c r="G138" s="243">
        <f>IF(Q129="","",Q129)</f>
        <v>12</v>
      </c>
      <c r="H138" s="399" t="str">
        <f>IF(T129="","",IF(T129="○","×",IF(T129="×","○")))</f>
        <v>○</v>
      </c>
      <c r="I138" s="33">
        <f>IF(S132="","",S132)</f>
        <v>15</v>
      </c>
      <c r="J138" s="32" t="str">
        <f t="shared" si="28"/>
        <v>-</v>
      </c>
      <c r="K138" s="243">
        <f>IF(Q132="","",Q132)</f>
        <v>12</v>
      </c>
      <c r="L138" s="345" t="str">
        <f>IF(T132="","",IF(T132="○","×",IF(T132="×","○")))</f>
        <v>○</v>
      </c>
      <c r="M138" s="243">
        <f>IF(S135="","",S135)</f>
        <v>15</v>
      </c>
      <c r="N138" s="32" t="str">
        <f t="shared" ref="N138:N143" si="29">IF(M138="","","-")</f>
        <v>-</v>
      </c>
      <c r="O138" s="243">
        <f>IF(Q135="","",Q135)</f>
        <v>6</v>
      </c>
      <c r="P138" s="345" t="str">
        <f>IF(T135="","",IF(T135="○","×",IF(T135="×","○")))</f>
        <v>○</v>
      </c>
      <c r="Q138" s="348"/>
      <c r="R138" s="349"/>
      <c r="S138" s="349"/>
      <c r="T138" s="350"/>
      <c r="U138" s="39">
        <v>16</v>
      </c>
      <c r="V138" s="32" t="str">
        <f t="shared" si="26"/>
        <v>-</v>
      </c>
      <c r="W138" s="38">
        <v>14</v>
      </c>
      <c r="X138" s="378" t="str">
        <f>IF(U138&lt;&gt;"",IF(U138&gt;W138,IF(U139&gt;W139,"○",IF(U140&gt;W140,"○","×")),IF(U139&gt;W139,IF(U140&gt;W140,"○","×"),"×")),"")</f>
        <v>×</v>
      </c>
      <c r="Y138" s="357" t="s">
        <v>172</v>
      </c>
      <c r="Z138" s="358"/>
      <c r="AA138" s="358"/>
      <c r="AB138" s="359"/>
      <c r="AC138" s="11"/>
      <c r="AD138" s="45"/>
      <c r="AE138" s="42"/>
      <c r="AF138" s="44"/>
      <c r="AG138" s="43"/>
      <c r="AH138" s="41"/>
      <c r="AI138" s="42"/>
      <c r="AJ138" s="42"/>
      <c r="AK138" s="41"/>
      <c r="AL138" s="148"/>
      <c r="AM138" s="148"/>
      <c r="AN138" s="148"/>
      <c r="AO138" s="148"/>
      <c r="AR138" s="223"/>
      <c r="AS138" s="223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9"/>
      <c r="BE138" s="129"/>
      <c r="BF138" s="129"/>
      <c r="BG138" s="129"/>
      <c r="BH138" s="129"/>
      <c r="BI138" s="129"/>
      <c r="BJ138" s="129"/>
      <c r="BK138" s="129"/>
      <c r="BL138" s="130"/>
      <c r="BM138" s="130"/>
      <c r="BN138" s="130"/>
      <c r="BO138" s="130"/>
      <c r="BP138" s="125"/>
      <c r="BQ138" s="125"/>
      <c r="BR138" s="125"/>
      <c r="BS138" s="125"/>
      <c r="BT138" s="125"/>
      <c r="BU138" s="125"/>
    </row>
    <row r="139" spans="1:73" ht="11.25" customHeight="1" x14ac:dyDescent="0.15">
      <c r="A139" s="173"/>
      <c r="C139" s="146" t="s">
        <v>114</v>
      </c>
      <c r="D139" s="147" t="s">
        <v>115</v>
      </c>
      <c r="E139" s="30">
        <f>IF(S130="","",S130)</f>
        <v>15</v>
      </c>
      <c r="F139" s="28" t="str">
        <f t="shared" si="27"/>
        <v>-</v>
      </c>
      <c r="G139" s="27">
        <f>IF(Q130="","",Q130)</f>
        <v>13</v>
      </c>
      <c r="H139" s="400" t="str">
        <f>IF(J136="","",J136)</f>
        <v>-</v>
      </c>
      <c r="I139" s="29">
        <f>IF(S133="","",S133)</f>
        <v>8</v>
      </c>
      <c r="J139" s="28" t="str">
        <f t="shared" si="28"/>
        <v>-</v>
      </c>
      <c r="K139" s="27">
        <f>IF(Q133="","",Q133)</f>
        <v>15</v>
      </c>
      <c r="L139" s="346" t="str">
        <f>IF(N136="","",N136)</f>
        <v/>
      </c>
      <c r="M139" s="27">
        <f>IF(S136="","",S136)</f>
        <v>15</v>
      </c>
      <c r="N139" s="28" t="str">
        <f t="shared" si="29"/>
        <v>-</v>
      </c>
      <c r="O139" s="27">
        <f>IF(Q136="","",Q136)</f>
        <v>10</v>
      </c>
      <c r="P139" s="346" t="str">
        <f>IF(R136="","",R136)</f>
        <v>-</v>
      </c>
      <c r="Q139" s="351"/>
      <c r="R139" s="352"/>
      <c r="S139" s="352"/>
      <c r="T139" s="353"/>
      <c r="U139" s="37">
        <v>5</v>
      </c>
      <c r="V139" s="28" t="str">
        <f t="shared" si="26"/>
        <v>-</v>
      </c>
      <c r="W139" s="36">
        <v>15</v>
      </c>
      <c r="X139" s="378"/>
      <c r="Y139" s="360"/>
      <c r="Z139" s="361"/>
      <c r="AA139" s="361"/>
      <c r="AB139" s="362"/>
      <c r="AC139" s="11"/>
      <c r="AD139" s="26">
        <f>COUNTIF(E138:X140,"○")</f>
        <v>3</v>
      </c>
      <c r="AE139" s="22">
        <f>COUNTIF(E138:X140,"×")</f>
        <v>1</v>
      </c>
      <c r="AF139" s="25">
        <f>(IF((E138&gt;G138),1,0))+(IF((E139&gt;G139),1,0))+(IF((E140&gt;G140),1,0))+(IF((I138&gt;K138),1,0))+(IF((I139&gt;K139),1,0))+(IF((I140&gt;K140),1,0))+(IF((M138&gt;O138),1,0))+(IF((M139&gt;O139),1,0))+(IF((M140&gt;O140),1,0))+(IF((Q138&gt;S138),1,0))+(IF((Q139&gt;S139),1,0))+(IF((Q140&gt;S140),1,0))+(IF((U138&gt;W138),1,0))+(IF((U139&gt;W139),1,0))+(IF((U140&gt;W140),1,0))</f>
        <v>7</v>
      </c>
      <c r="AG139" s="24">
        <f>(IF((E138&lt;G138),1,0))+(IF((E139&lt;G139),1,0))+(IF((E140&lt;G140),1,0))+(IF((I138&lt;K138),1,0))+(IF((I139&lt;K139),1,0))+(IF((I140&lt;K140),1,0))+(IF((M138&lt;O138),1,0))+(IF((M139&lt;O139),1,0))+(IF((M140&lt;O140),1,0))+(IF((Q138&lt;S138),1,0))+(IF((Q139&lt;S139),1,0))+(IF((Q140&lt;S140),1,0))+(IF((U138&lt;W138),1,0))+(IF((U139&lt;W139),1,0))+(IF((U140&lt;W140),1,0))</f>
        <v>3</v>
      </c>
      <c r="AH139" s="23">
        <f>AF139-AG139</f>
        <v>4</v>
      </c>
      <c r="AI139" s="22">
        <f>SUM(E138:E140,I138:I140,M138:M140,Q138:Q140,U138:U140)</f>
        <v>124</v>
      </c>
      <c r="AJ139" s="22">
        <f>SUM(G138:G140,K138:K140,O138:O140,S138:S140,W138:W140)</f>
        <v>120</v>
      </c>
      <c r="AK139" s="21">
        <f>AI139-AJ139</f>
        <v>4</v>
      </c>
      <c r="AL139" s="148"/>
      <c r="AM139" s="148"/>
      <c r="AN139" s="148"/>
      <c r="AO139" s="148"/>
      <c r="AR139" s="223"/>
      <c r="AS139" s="223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9"/>
      <c r="BE139" s="129"/>
      <c r="BF139" s="129"/>
      <c r="BG139" s="129"/>
      <c r="BH139" s="129"/>
      <c r="BI139" s="129"/>
      <c r="BJ139" s="129"/>
      <c r="BK139" s="129"/>
      <c r="BL139" s="130"/>
      <c r="BM139" s="130"/>
      <c r="BN139" s="130"/>
      <c r="BO139" s="130"/>
      <c r="BP139" s="125"/>
      <c r="BQ139" s="125"/>
      <c r="BR139" s="125"/>
      <c r="BS139" s="125"/>
      <c r="BT139" s="125"/>
      <c r="BU139" s="125"/>
    </row>
    <row r="140" spans="1:73" ht="11.25" customHeight="1" x14ac:dyDescent="0.15">
      <c r="A140" s="173"/>
      <c r="C140" s="153"/>
      <c r="D140" s="150"/>
      <c r="E140" s="30" t="str">
        <f>IF(S131="","",S131)</f>
        <v/>
      </c>
      <c r="F140" s="28" t="str">
        <f t="shared" si="27"/>
        <v/>
      </c>
      <c r="G140" s="27" t="str">
        <f>IF(Q131="","",Q131)</f>
        <v/>
      </c>
      <c r="H140" s="400" t="str">
        <f>IF(J137="","",J137)</f>
        <v/>
      </c>
      <c r="I140" s="29">
        <f>IF(S134="","",S134)</f>
        <v>15</v>
      </c>
      <c r="J140" s="28" t="str">
        <f t="shared" si="28"/>
        <v>-</v>
      </c>
      <c r="K140" s="27">
        <f>IF(Q134="","",Q134)</f>
        <v>8</v>
      </c>
      <c r="L140" s="346" t="str">
        <f>IF(N137="","",N137)</f>
        <v/>
      </c>
      <c r="M140" s="27" t="str">
        <f>IF(S137="","",S137)</f>
        <v/>
      </c>
      <c r="N140" s="28" t="str">
        <f t="shared" si="29"/>
        <v/>
      </c>
      <c r="O140" s="27" t="str">
        <f>IF(Q137="","",Q137)</f>
        <v/>
      </c>
      <c r="P140" s="346" t="str">
        <f>IF(R137="","",R137)</f>
        <v/>
      </c>
      <c r="Q140" s="351"/>
      <c r="R140" s="352"/>
      <c r="S140" s="352"/>
      <c r="T140" s="353"/>
      <c r="U140" s="37">
        <v>5</v>
      </c>
      <c r="V140" s="28" t="str">
        <f t="shared" si="26"/>
        <v>-</v>
      </c>
      <c r="W140" s="36">
        <v>15</v>
      </c>
      <c r="X140" s="403"/>
      <c r="Y140" s="10">
        <f>AD139</f>
        <v>3</v>
      </c>
      <c r="Z140" s="9" t="s">
        <v>9</v>
      </c>
      <c r="AA140" s="9">
        <f>AE139</f>
        <v>1</v>
      </c>
      <c r="AB140" s="8" t="s">
        <v>6</v>
      </c>
      <c r="AC140" s="11"/>
      <c r="AD140" s="16"/>
      <c r="AE140" s="13"/>
      <c r="AF140" s="15"/>
      <c r="AG140" s="14"/>
      <c r="AH140" s="12"/>
      <c r="AI140" s="13"/>
      <c r="AJ140" s="13"/>
      <c r="AK140" s="12"/>
      <c r="AL140" s="148"/>
      <c r="AM140" s="148"/>
      <c r="AN140" s="148"/>
      <c r="AO140" s="148"/>
      <c r="AR140" s="223"/>
      <c r="AS140" s="223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9"/>
      <c r="BE140" s="129"/>
      <c r="BF140" s="129"/>
      <c r="BG140" s="129"/>
      <c r="BH140" s="129"/>
      <c r="BI140" s="129"/>
      <c r="BJ140" s="129"/>
      <c r="BK140" s="129"/>
      <c r="BL140" s="130"/>
      <c r="BM140" s="130"/>
      <c r="BN140" s="130"/>
      <c r="BO140" s="130"/>
      <c r="BP140" s="125"/>
      <c r="BQ140" s="125"/>
      <c r="BR140" s="125"/>
      <c r="BS140" s="125"/>
      <c r="BT140" s="125"/>
      <c r="BU140" s="125"/>
    </row>
    <row r="141" spans="1:73" ht="11.25" customHeight="1" x14ac:dyDescent="0.15">
      <c r="A141" s="173"/>
      <c r="C141" s="154" t="s">
        <v>116</v>
      </c>
      <c r="D141" s="167" t="s">
        <v>118</v>
      </c>
      <c r="E141" s="34">
        <f>IF(W129="","",W129)</f>
        <v>15</v>
      </c>
      <c r="F141" s="32" t="str">
        <f t="shared" si="27"/>
        <v>-</v>
      </c>
      <c r="G141" s="243">
        <f>IF(U129="","",U129)</f>
        <v>13</v>
      </c>
      <c r="H141" s="399" t="str">
        <f>IF(X129="","",IF(X129="○","×",IF(X129="×","○")))</f>
        <v>○</v>
      </c>
      <c r="I141" s="33">
        <f>IF(W132="","",W132)</f>
        <v>15</v>
      </c>
      <c r="J141" s="32" t="str">
        <f t="shared" si="28"/>
        <v>-</v>
      </c>
      <c r="K141" s="243">
        <f>IF(U132="","",U132)</f>
        <v>6</v>
      </c>
      <c r="L141" s="345" t="str">
        <f>IF(X132="","",IF(X132="○","×",IF(X132="×","○")))</f>
        <v>○</v>
      </c>
      <c r="M141" s="243">
        <f>IF(W135="","",W135)</f>
        <v>15</v>
      </c>
      <c r="N141" s="32" t="str">
        <f t="shared" si="29"/>
        <v>-</v>
      </c>
      <c r="O141" s="243">
        <f>IF(U135="","",U135)</f>
        <v>2</v>
      </c>
      <c r="P141" s="345" t="str">
        <f>IF(X135="","",IF(X135="○","×",IF(X135="×","○")))</f>
        <v>○</v>
      </c>
      <c r="Q141" s="33">
        <f>IF(W138="","",W138)</f>
        <v>14</v>
      </c>
      <c r="R141" s="32" t="str">
        <f>IF(Q141="","","-")</f>
        <v>-</v>
      </c>
      <c r="S141" s="243">
        <f>IF(U138="","",U138)</f>
        <v>16</v>
      </c>
      <c r="T141" s="345" t="str">
        <f>IF(X138="","",IF(X138="○","×",IF(X138="×","○")))</f>
        <v>○</v>
      </c>
      <c r="U141" s="348"/>
      <c r="V141" s="349"/>
      <c r="W141" s="349"/>
      <c r="X141" s="350"/>
      <c r="Y141" s="357" t="s">
        <v>171</v>
      </c>
      <c r="Z141" s="358"/>
      <c r="AA141" s="358"/>
      <c r="AB141" s="359"/>
      <c r="AC141" s="11"/>
      <c r="AD141" s="26"/>
      <c r="AE141" s="22"/>
      <c r="AF141" s="25"/>
      <c r="AG141" s="24"/>
      <c r="AH141" s="21"/>
      <c r="AI141" s="22"/>
      <c r="AJ141" s="22"/>
      <c r="AK141" s="21"/>
      <c r="AL141" s="148"/>
      <c r="AM141" s="148"/>
      <c r="AN141" s="148"/>
      <c r="AO141" s="148"/>
      <c r="AR141" s="223"/>
      <c r="AS141" s="223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9"/>
      <c r="BE141" s="129"/>
      <c r="BF141" s="129"/>
      <c r="BG141" s="129"/>
      <c r="BH141" s="129"/>
      <c r="BI141" s="129"/>
      <c r="BJ141" s="129"/>
      <c r="BK141" s="129"/>
      <c r="BL141" s="130"/>
      <c r="BM141" s="130"/>
      <c r="BN141" s="130"/>
      <c r="BO141" s="130"/>
      <c r="BP141" s="125"/>
      <c r="BQ141" s="125"/>
      <c r="BR141" s="125"/>
      <c r="BS141" s="125"/>
      <c r="BT141" s="125"/>
      <c r="BU141" s="125"/>
    </row>
    <row r="142" spans="1:73" ht="11.25" customHeight="1" x14ac:dyDescent="0.15">
      <c r="A142" s="173"/>
      <c r="C142" s="153" t="s">
        <v>117</v>
      </c>
      <c r="D142" s="147" t="s">
        <v>118</v>
      </c>
      <c r="E142" s="30">
        <f>IF(W130="","",W130)</f>
        <v>15</v>
      </c>
      <c r="F142" s="28" t="str">
        <f t="shared" si="27"/>
        <v>-</v>
      </c>
      <c r="G142" s="27">
        <f>IF(U130="","",U130)</f>
        <v>3</v>
      </c>
      <c r="H142" s="400" t="str">
        <f>IF(J133="","",J133)</f>
        <v/>
      </c>
      <c r="I142" s="29">
        <f>IF(W133="","",W133)</f>
        <v>15</v>
      </c>
      <c r="J142" s="28" t="str">
        <f t="shared" si="28"/>
        <v>-</v>
      </c>
      <c r="K142" s="27">
        <f>IF(U133="","",U133)</f>
        <v>6</v>
      </c>
      <c r="L142" s="346" t="str">
        <f>IF(N139="","",N139)</f>
        <v>-</v>
      </c>
      <c r="M142" s="27">
        <f>IF(W136="","",W136)</f>
        <v>15</v>
      </c>
      <c r="N142" s="28" t="str">
        <f t="shared" si="29"/>
        <v>-</v>
      </c>
      <c r="O142" s="27">
        <f>IF(U136="","",U136)</f>
        <v>8</v>
      </c>
      <c r="P142" s="346" t="str">
        <f>IF(R139="","",R139)</f>
        <v/>
      </c>
      <c r="Q142" s="29">
        <f>IF(W139="","",W139)</f>
        <v>15</v>
      </c>
      <c r="R142" s="28" t="str">
        <f>IF(Q142="","","-")</f>
        <v>-</v>
      </c>
      <c r="S142" s="27">
        <f>IF(U139="","",U139)</f>
        <v>5</v>
      </c>
      <c r="T142" s="346" t="str">
        <f>IF(V139="","",V139)</f>
        <v>-</v>
      </c>
      <c r="U142" s="351"/>
      <c r="V142" s="352"/>
      <c r="W142" s="352"/>
      <c r="X142" s="353"/>
      <c r="Y142" s="360"/>
      <c r="Z142" s="361"/>
      <c r="AA142" s="361"/>
      <c r="AB142" s="362"/>
      <c r="AC142" s="11"/>
      <c r="AD142" s="26">
        <f>COUNTIF(E141:X143,"○")</f>
        <v>4</v>
      </c>
      <c r="AE142" s="22">
        <f>COUNTIF(E141:X143,"×")</f>
        <v>0</v>
      </c>
      <c r="AF142" s="25">
        <f>(IF((E141&gt;G141),1,0))+(IF((E142&gt;G142),1,0))+(IF((E143&gt;G143),1,0))+(IF((I141&gt;K141),1,0))+(IF((I142&gt;K142),1,0))+(IF((I143&gt;K143),1,0))+(IF((M141&gt;O141),1,0))+(IF((M142&gt;O142),1,0))+(IF((M143&gt;O143),1,0))+(IF((Q141&gt;S141),1,0))+(IF((Q142&gt;S142),1,0))+(IF((Q143&gt;S143),1,0))+(IF((U141&gt;W141),1,0))+(IF((U142&gt;W142),1,0))+(IF((U143&gt;W143),1,0))</f>
        <v>8</v>
      </c>
      <c r="AG142" s="24">
        <f>(IF((E141&lt;G141),1,0))+(IF((E142&lt;G142),1,0))+(IF((E143&lt;G143),1,0))+(IF((I141&lt;K141),1,0))+(IF((I142&lt;K142),1,0))+(IF((I143&lt;K143),1,0))+(IF((M141&lt;O141),1,0))+(IF((M142&lt;O142),1,0))+(IF((M143&lt;O143),1,0))+(IF((Q141&lt;S141),1,0))+(IF((Q142&lt;S142),1,0))+(IF((Q143&lt;S143),1,0))+(IF((U141&lt;W141),1,0))+(IF((U142&lt;W142),1,0))+(IF((U143&lt;W143),1,0))</f>
        <v>1</v>
      </c>
      <c r="AH142" s="23">
        <f>AF142-AG142</f>
        <v>7</v>
      </c>
      <c r="AI142" s="22">
        <f>SUM(E141:E143,I141:I143,M141:M143,Q141:Q143,U141:U143)</f>
        <v>134</v>
      </c>
      <c r="AJ142" s="22">
        <f>SUM(G141:G143,K141:K143,O141:O143,S141:S143,W141:W143)</f>
        <v>64</v>
      </c>
      <c r="AK142" s="21">
        <f>AI142-AJ142</f>
        <v>70</v>
      </c>
      <c r="AL142" s="148"/>
      <c r="AM142" s="148"/>
      <c r="AN142" s="148"/>
      <c r="AO142" s="148"/>
      <c r="AR142" s="223"/>
      <c r="AS142" s="223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9"/>
      <c r="BE142" s="129"/>
      <c r="BF142" s="129"/>
      <c r="BG142" s="129"/>
      <c r="BH142" s="129"/>
      <c r="BI142" s="129"/>
      <c r="BJ142" s="129"/>
      <c r="BK142" s="129"/>
      <c r="BL142" s="130"/>
      <c r="BM142" s="130"/>
      <c r="BN142" s="130"/>
      <c r="BO142" s="130"/>
      <c r="BP142" s="125"/>
      <c r="BQ142" s="125"/>
      <c r="BR142" s="125"/>
      <c r="BS142" s="125"/>
      <c r="BT142" s="125"/>
      <c r="BU142" s="125"/>
    </row>
    <row r="143" spans="1:73" ht="11.25" customHeight="1" thickBot="1" x14ac:dyDescent="0.2">
      <c r="A143" s="173"/>
      <c r="C143" s="155"/>
      <c r="D143" s="156"/>
      <c r="E143" s="20" t="str">
        <f>IF(W131="","",W131)</f>
        <v/>
      </c>
      <c r="F143" s="18" t="str">
        <f t="shared" si="27"/>
        <v/>
      </c>
      <c r="G143" s="245" t="str">
        <f>IF(U131="","",U131)</f>
        <v/>
      </c>
      <c r="H143" s="401" t="str">
        <f>IF(J134="","",J134)</f>
        <v/>
      </c>
      <c r="I143" s="19" t="str">
        <f>IF(W134="","",W134)</f>
        <v/>
      </c>
      <c r="J143" s="18" t="str">
        <f t="shared" si="28"/>
        <v/>
      </c>
      <c r="K143" s="245" t="str">
        <f>IF(U134="","",U134)</f>
        <v/>
      </c>
      <c r="L143" s="379" t="str">
        <f>IF(N140="","",N140)</f>
        <v/>
      </c>
      <c r="M143" s="245" t="str">
        <f>IF(W137="","",W137)</f>
        <v/>
      </c>
      <c r="N143" s="18" t="str">
        <f t="shared" si="29"/>
        <v/>
      </c>
      <c r="O143" s="245" t="str">
        <f>IF(U137="","",U137)</f>
        <v/>
      </c>
      <c r="P143" s="379" t="str">
        <f>IF(R140="","",R140)</f>
        <v/>
      </c>
      <c r="Q143" s="19">
        <f>IF(W140="","",W140)</f>
        <v>15</v>
      </c>
      <c r="R143" s="18" t="str">
        <f>IF(Q143="","","-")</f>
        <v>-</v>
      </c>
      <c r="S143" s="245">
        <f>IF(U140="","",U140)</f>
        <v>5</v>
      </c>
      <c r="T143" s="379" t="str">
        <f>IF(V140="","",V140)</f>
        <v>-</v>
      </c>
      <c r="U143" s="382"/>
      <c r="V143" s="383"/>
      <c r="W143" s="383"/>
      <c r="X143" s="413"/>
      <c r="Y143" s="7">
        <f>AD142</f>
        <v>4</v>
      </c>
      <c r="Z143" s="6" t="s">
        <v>9</v>
      </c>
      <c r="AA143" s="6">
        <f>AE142</f>
        <v>0</v>
      </c>
      <c r="AB143" s="5" t="s">
        <v>6</v>
      </c>
      <c r="AC143" s="11"/>
      <c r="AD143" s="16"/>
      <c r="AE143" s="13"/>
      <c r="AF143" s="15"/>
      <c r="AG143" s="14"/>
      <c r="AH143" s="12"/>
      <c r="AI143" s="13"/>
      <c r="AJ143" s="13"/>
      <c r="AK143" s="12"/>
      <c r="AL143" s="148"/>
      <c r="AM143" s="148"/>
      <c r="AN143" s="148"/>
      <c r="AO143" s="148"/>
      <c r="AR143" s="223"/>
      <c r="AS143" s="223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9"/>
      <c r="BE143" s="129"/>
      <c r="BF143" s="129"/>
      <c r="BG143" s="129"/>
      <c r="BH143" s="129"/>
      <c r="BI143" s="129"/>
      <c r="BJ143" s="129"/>
      <c r="BK143" s="129"/>
      <c r="BL143" s="130"/>
      <c r="BM143" s="130"/>
      <c r="BN143" s="130"/>
      <c r="BO143" s="130"/>
      <c r="BP143" s="125"/>
      <c r="BQ143" s="125"/>
      <c r="BR143" s="125"/>
      <c r="BS143" s="125"/>
      <c r="BT143" s="125"/>
      <c r="BU143" s="125"/>
    </row>
    <row r="144" spans="1:73" ht="24.95" customHeight="1" x14ac:dyDescent="0.15">
      <c r="A144" s="173"/>
      <c r="C144" s="221"/>
      <c r="D144" s="150"/>
      <c r="E144" s="239"/>
      <c r="F144" s="110"/>
      <c r="G144" s="239"/>
      <c r="H144" s="239"/>
      <c r="I144" s="240"/>
      <c r="J144" s="109"/>
      <c r="K144" s="240"/>
      <c r="L144" s="240"/>
      <c r="M144" s="240"/>
      <c r="N144" s="109"/>
      <c r="O144" s="240"/>
      <c r="P144" s="240"/>
      <c r="Q144" s="240"/>
      <c r="R144" s="109"/>
      <c r="S144" s="240"/>
      <c r="T144" s="240"/>
      <c r="U144" s="240"/>
      <c r="V144" s="240"/>
      <c r="W144" s="240"/>
      <c r="X144" s="240"/>
      <c r="Y144" s="112"/>
      <c r="Z144" s="112"/>
      <c r="AA144" s="112"/>
      <c r="AB144" s="112"/>
      <c r="AC144" s="238"/>
      <c r="AD144" s="238"/>
      <c r="AE144" s="238"/>
      <c r="AF144" s="238"/>
      <c r="AG144" s="160"/>
      <c r="AH144" s="148"/>
      <c r="AI144" s="148"/>
      <c r="AJ144" s="148"/>
      <c r="AK144" s="148"/>
      <c r="AL144" s="148"/>
      <c r="AM144" s="148"/>
      <c r="AN144" s="148"/>
      <c r="AO144" s="148"/>
      <c r="AR144" s="223"/>
      <c r="AS144" s="223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9"/>
      <c r="BE144" s="129"/>
      <c r="BF144" s="129"/>
      <c r="BG144" s="129"/>
      <c r="BH144" s="129"/>
      <c r="BI144" s="129"/>
      <c r="BJ144" s="129"/>
      <c r="BK144" s="129"/>
      <c r="BL144" s="130"/>
      <c r="BM144" s="130"/>
      <c r="BN144" s="130"/>
      <c r="BO144" s="130"/>
      <c r="BP144" s="125"/>
      <c r="BQ144" s="125"/>
      <c r="BR144" s="125"/>
      <c r="BS144" s="125"/>
      <c r="BT144" s="125"/>
      <c r="BU144" s="125"/>
    </row>
    <row r="145" spans="1:75" ht="24.95" customHeight="1" thickBot="1" x14ac:dyDescent="0.2">
      <c r="A145" s="173"/>
      <c r="C145" s="221"/>
      <c r="D145" s="150"/>
      <c r="E145" s="274"/>
      <c r="F145" s="110"/>
      <c r="G145" s="274"/>
      <c r="H145" s="274"/>
      <c r="I145" s="275"/>
      <c r="J145" s="109"/>
      <c r="K145" s="275"/>
      <c r="L145" s="275"/>
      <c r="M145" s="275"/>
      <c r="N145" s="109"/>
      <c r="O145" s="275"/>
      <c r="P145" s="275"/>
      <c r="Q145" s="275"/>
      <c r="R145" s="109"/>
      <c r="S145" s="275"/>
      <c r="T145" s="275"/>
      <c r="U145" s="275"/>
      <c r="V145" s="275"/>
      <c r="W145" s="275"/>
      <c r="X145" s="275"/>
      <c r="Y145" s="112"/>
      <c r="Z145" s="112"/>
      <c r="AA145" s="112"/>
      <c r="AB145" s="112"/>
      <c r="AC145" s="273"/>
      <c r="AD145" s="273"/>
      <c r="AE145" s="273"/>
      <c r="AF145" s="273"/>
      <c r="AG145" s="160"/>
      <c r="AH145" s="148"/>
      <c r="AI145" s="148"/>
      <c r="AJ145" s="148"/>
      <c r="AK145" s="148"/>
      <c r="AL145" s="148"/>
      <c r="AM145" s="148"/>
      <c r="AN145" s="148"/>
      <c r="AO145" s="148"/>
      <c r="AR145" s="223"/>
      <c r="AS145" s="223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9"/>
      <c r="BE145" s="129"/>
      <c r="BF145" s="129"/>
      <c r="BG145" s="129"/>
      <c r="BH145" s="129"/>
      <c r="BI145" s="129"/>
      <c r="BJ145" s="129"/>
      <c r="BK145" s="129"/>
      <c r="BL145" s="130"/>
      <c r="BM145" s="130"/>
      <c r="BN145" s="130"/>
      <c r="BO145" s="130"/>
      <c r="BP145" s="125"/>
      <c r="BQ145" s="125"/>
      <c r="BR145" s="125"/>
      <c r="BS145" s="125"/>
      <c r="BT145" s="125"/>
      <c r="BU145" s="125"/>
    </row>
    <row r="146" spans="1:75" ht="24.95" customHeight="1" x14ac:dyDescent="0.15">
      <c r="A146" s="202"/>
      <c r="B146" s="203"/>
      <c r="C146" s="204"/>
      <c r="D146" s="205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7"/>
      <c r="AD146" s="207"/>
      <c r="AE146" s="207"/>
      <c r="AF146" s="207"/>
      <c r="AG146" s="208"/>
      <c r="AH146" s="209"/>
      <c r="AI146" s="209"/>
      <c r="AJ146" s="209"/>
      <c r="AK146" s="209"/>
      <c r="AL146" s="209"/>
      <c r="AM146" s="209"/>
      <c r="AN146" s="148"/>
      <c r="AO146" s="148"/>
      <c r="AR146" s="223"/>
      <c r="AS146" s="223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9"/>
      <c r="BE146" s="129"/>
      <c r="BF146" s="129"/>
      <c r="BG146" s="129"/>
      <c r="BH146" s="129"/>
      <c r="BI146" s="129"/>
      <c r="BJ146" s="129"/>
      <c r="BK146" s="129"/>
      <c r="BL146" s="130"/>
      <c r="BM146" s="130"/>
      <c r="BN146" s="130"/>
      <c r="BO146" s="130"/>
      <c r="BP146" s="125"/>
      <c r="BQ146" s="125"/>
      <c r="BR146" s="125"/>
      <c r="BS146" s="125"/>
      <c r="BT146" s="125"/>
      <c r="BU146" s="125"/>
    </row>
    <row r="147" spans="1:75" ht="15" customHeight="1" x14ac:dyDescent="0.15">
      <c r="O147" s="248" t="s">
        <v>41</v>
      </c>
      <c r="P147" s="248"/>
      <c r="Q147" s="248"/>
      <c r="R147" s="248"/>
      <c r="S147" s="248"/>
      <c r="T147" s="248"/>
      <c r="U147" s="248"/>
      <c r="V147" s="248"/>
      <c r="W147" s="248"/>
      <c r="X147" s="248"/>
      <c r="Y147" s="163"/>
      <c r="Z147" s="463" t="s">
        <v>42</v>
      </c>
      <c r="AA147" s="463"/>
      <c r="AB147" s="463"/>
      <c r="AC147" s="463"/>
      <c r="AD147" s="463"/>
      <c r="AE147" s="463"/>
      <c r="AF147" s="463"/>
      <c r="AG147" s="463"/>
      <c r="AH147" s="463"/>
      <c r="AI147" s="463"/>
      <c r="AJ147" s="463"/>
      <c r="AK147" s="463"/>
      <c r="BC147" s="128"/>
      <c r="BD147" s="128"/>
      <c r="BO147" s="125"/>
      <c r="BP147" s="125"/>
      <c r="BQ147" s="125"/>
      <c r="BR147" s="125"/>
      <c r="BS147" s="125"/>
      <c r="BT147" s="125"/>
      <c r="BU147" s="125"/>
      <c r="BW147" s="130"/>
    </row>
    <row r="148" spans="1:75" ht="15" customHeight="1" x14ac:dyDescent="0.15">
      <c r="C148" s="414" t="s">
        <v>120</v>
      </c>
      <c r="D148" s="414"/>
      <c r="E148" s="414"/>
      <c r="F148" s="414"/>
      <c r="G148" s="414"/>
      <c r="H148" s="414"/>
      <c r="I148" s="414"/>
      <c r="J148" s="414"/>
      <c r="K148" s="414"/>
      <c r="L148" s="414"/>
      <c r="M148" s="414"/>
      <c r="N148" s="415"/>
      <c r="O148" s="319" t="s">
        <v>130</v>
      </c>
      <c r="P148" s="320"/>
      <c r="Q148" s="320"/>
      <c r="R148" s="320"/>
      <c r="S148" s="320"/>
      <c r="T148" s="476" t="s">
        <v>62</v>
      </c>
      <c r="U148" s="476"/>
      <c r="V148" s="476"/>
      <c r="W148" s="476"/>
      <c r="X148" s="477"/>
      <c r="Y148" s="128"/>
      <c r="Z148" s="319" t="s">
        <v>153</v>
      </c>
      <c r="AA148" s="320"/>
      <c r="AB148" s="320"/>
      <c r="AC148" s="320"/>
      <c r="AD148" s="320"/>
      <c r="AE148" s="476" t="s">
        <v>73</v>
      </c>
      <c r="AF148" s="476"/>
      <c r="AG148" s="476"/>
      <c r="AH148" s="476"/>
      <c r="AI148" s="477"/>
      <c r="AJ148" s="143"/>
      <c r="BO148" s="125"/>
      <c r="BP148" s="125"/>
      <c r="BQ148" s="125"/>
      <c r="BR148" s="125"/>
      <c r="BS148" s="125"/>
      <c r="BT148" s="125"/>
      <c r="BU148" s="125"/>
      <c r="BW148" s="130"/>
    </row>
    <row r="149" spans="1:75" ht="15" customHeight="1" x14ac:dyDescent="0.15">
      <c r="C149" s="414"/>
      <c r="D149" s="414"/>
      <c r="E149" s="414"/>
      <c r="F149" s="414"/>
      <c r="G149" s="414"/>
      <c r="H149" s="414"/>
      <c r="I149" s="414"/>
      <c r="J149" s="414"/>
      <c r="K149" s="414"/>
      <c r="L149" s="414"/>
      <c r="M149" s="414"/>
      <c r="N149" s="415"/>
      <c r="O149" s="309" t="s">
        <v>131</v>
      </c>
      <c r="P149" s="310"/>
      <c r="Q149" s="310"/>
      <c r="R149" s="310"/>
      <c r="S149" s="310"/>
      <c r="T149" s="478" t="s">
        <v>62</v>
      </c>
      <c r="U149" s="478"/>
      <c r="V149" s="478"/>
      <c r="W149" s="478"/>
      <c r="X149" s="479"/>
      <c r="Y149" s="128"/>
      <c r="Z149" s="309" t="s">
        <v>129</v>
      </c>
      <c r="AA149" s="310"/>
      <c r="AB149" s="310"/>
      <c r="AC149" s="310"/>
      <c r="AD149" s="310"/>
      <c r="AE149" s="478" t="s">
        <v>73</v>
      </c>
      <c r="AF149" s="478"/>
      <c r="AG149" s="478"/>
      <c r="AH149" s="478"/>
      <c r="AI149" s="479"/>
      <c r="AJ149" s="137"/>
      <c r="AK149" s="137"/>
      <c r="AL149" s="137"/>
      <c r="AM149" s="138"/>
      <c r="AN149" s="138"/>
      <c r="AO149" s="138"/>
      <c r="BO149" s="125"/>
      <c r="BP149" s="125"/>
      <c r="BQ149" s="125"/>
      <c r="BR149" s="125"/>
      <c r="BS149" s="125"/>
      <c r="BT149" s="125"/>
      <c r="BU149" s="125"/>
      <c r="BW149" s="130"/>
    </row>
    <row r="150" spans="1:75" ht="15" customHeight="1" x14ac:dyDescent="0.15"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90" t="s">
        <v>32</v>
      </c>
      <c r="P150" s="190"/>
      <c r="Q150" s="190"/>
      <c r="R150" s="190"/>
      <c r="S150" s="190"/>
      <c r="T150" s="190"/>
      <c r="U150" s="190"/>
      <c r="V150" s="190"/>
      <c r="W150" s="190"/>
      <c r="X150" s="190"/>
      <c r="Y150" s="163"/>
      <c r="Z150" s="248" t="s">
        <v>33</v>
      </c>
      <c r="AA150" s="248"/>
      <c r="AB150" s="248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137"/>
      <c r="AM150" s="138"/>
      <c r="AN150" s="138"/>
      <c r="AO150" s="138"/>
      <c r="BO150" s="125"/>
      <c r="BP150" s="125"/>
      <c r="BQ150" s="125"/>
      <c r="BR150" s="125"/>
      <c r="BS150" s="125"/>
      <c r="BT150" s="125"/>
      <c r="BU150" s="125"/>
      <c r="BW150" s="130"/>
    </row>
    <row r="151" spans="1:75" ht="15" customHeight="1" x14ac:dyDescent="0.15">
      <c r="C151" s="314" t="s">
        <v>47</v>
      </c>
      <c r="D151" s="314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319" t="s">
        <v>127</v>
      </c>
      <c r="P151" s="320"/>
      <c r="Q151" s="320"/>
      <c r="R151" s="320"/>
      <c r="S151" s="320"/>
      <c r="T151" s="476" t="s">
        <v>157</v>
      </c>
      <c r="U151" s="476"/>
      <c r="V151" s="476"/>
      <c r="W151" s="476"/>
      <c r="X151" s="477"/>
      <c r="Y151" s="128"/>
      <c r="Z151" s="319" t="s">
        <v>187</v>
      </c>
      <c r="AA151" s="320"/>
      <c r="AB151" s="320"/>
      <c r="AC151" s="320"/>
      <c r="AD151" s="320"/>
      <c r="AE151" s="476" t="s">
        <v>73</v>
      </c>
      <c r="AF151" s="476"/>
      <c r="AG151" s="476"/>
      <c r="AH151" s="476"/>
      <c r="AI151" s="477"/>
      <c r="AJ151" s="143"/>
      <c r="AL151" s="137"/>
      <c r="AM151" s="138"/>
      <c r="AN151" s="138"/>
      <c r="AO151" s="138"/>
      <c r="BO151" s="125"/>
      <c r="BP151" s="125"/>
      <c r="BQ151" s="125"/>
      <c r="BR151" s="125"/>
      <c r="BS151" s="125"/>
      <c r="BT151" s="125"/>
      <c r="BU151" s="125"/>
      <c r="BW151" s="130"/>
    </row>
    <row r="152" spans="1:75" ht="15" customHeight="1" x14ac:dyDescent="0.15">
      <c r="C152" s="314"/>
      <c r="D152" s="314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309" t="s">
        <v>128</v>
      </c>
      <c r="P152" s="310"/>
      <c r="Q152" s="310"/>
      <c r="R152" s="310"/>
      <c r="S152" s="310"/>
      <c r="T152" s="478" t="s">
        <v>157</v>
      </c>
      <c r="U152" s="478"/>
      <c r="V152" s="478"/>
      <c r="W152" s="478"/>
      <c r="X152" s="479"/>
      <c r="Y152" s="128"/>
      <c r="Z152" s="309" t="s">
        <v>188</v>
      </c>
      <c r="AA152" s="310"/>
      <c r="AB152" s="310"/>
      <c r="AC152" s="310"/>
      <c r="AD152" s="310"/>
      <c r="AE152" s="478" t="s">
        <v>73</v>
      </c>
      <c r="AF152" s="478"/>
      <c r="AG152" s="478"/>
      <c r="AH152" s="478"/>
      <c r="AI152" s="479"/>
      <c r="AJ152" s="137"/>
      <c r="AK152" s="137"/>
      <c r="AL152" s="137"/>
      <c r="AM152" s="138"/>
      <c r="AN152" s="138"/>
      <c r="AO152" s="138"/>
      <c r="BO152" s="125"/>
      <c r="BP152" s="125"/>
      <c r="BQ152" s="125"/>
      <c r="BR152" s="125"/>
      <c r="BS152" s="125"/>
      <c r="BT152" s="125"/>
      <c r="BU152" s="125"/>
      <c r="BW152" s="130"/>
    </row>
    <row r="153" spans="1:75" ht="3" customHeight="1" thickBot="1" x14ac:dyDescent="0.2">
      <c r="C153" s="157"/>
      <c r="D153" s="158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265"/>
      <c r="AA153" s="265"/>
      <c r="AB153" s="265"/>
      <c r="AC153" s="266"/>
      <c r="AD153" s="266"/>
      <c r="AE153" s="266"/>
      <c r="AF153" s="266"/>
      <c r="AG153" s="46"/>
      <c r="AH153" s="267"/>
      <c r="AI153" s="267"/>
      <c r="AJ153" s="148"/>
      <c r="AK153" s="148"/>
      <c r="AL153" s="148"/>
      <c r="AM153" s="148"/>
      <c r="AN153" s="148"/>
      <c r="AO153" s="148"/>
      <c r="BO153" s="125"/>
      <c r="BP153" s="125"/>
      <c r="BQ153" s="125"/>
      <c r="BR153" s="125"/>
      <c r="BS153" s="125"/>
      <c r="BT153" s="125"/>
      <c r="BU153" s="125"/>
    </row>
    <row r="154" spans="1:75" ht="11.25" customHeight="1" x14ac:dyDescent="0.15">
      <c r="C154" s="328" t="s">
        <v>119</v>
      </c>
      <c r="D154" s="329"/>
      <c r="E154" s="332" t="str">
        <f>C156</f>
        <v>木下泉</v>
      </c>
      <c r="F154" s="333"/>
      <c r="G154" s="333"/>
      <c r="H154" s="334"/>
      <c r="I154" s="335" t="str">
        <f>C159</f>
        <v>井川優杏</v>
      </c>
      <c r="J154" s="333"/>
      <c r="K154" s="333"/>
      <c r="L154" s="334"/>
      <c r="M154" s="335" t="str">
        <f>C162</f>
        <v>岩城千恵</v>
      </c>
      <c r="N154" s="333"/>
      <c r="O154" s="333"/>
      <c r="P154" s="334"/>
      <c r="Q154" s="335" t="str">
        <f>C165</f>
        <v>清水梨緒奈</v>
      </c>
      <c r="R154" s="333"/>
      <c r="S154" s="333"/>
      <c r="T154" s="334"/>
      <c r="U154" s="440" t="str">
        <f>C168</f>
        <v>石川瑞夏</v>
      </c>
      <c r="V154" s="441"/>
      <c r="W154" s="441"/>
      <c r="X154" s="442"/>
      <c r="Y154" s="335" t="str">
        <f>C171</f>
        <v>山中芽依</v>
      </c>
      <c r="Z154" s="333"/>
      <c r="AA154" s="333"/>
      <c r="AB154" s="334"/>
      <c r="AC154" s="335" t="str">
        <f>C174</f>
        <v>星川凛</v>
      </c>
      <c r="AD154" s="333"/>
      <c r="AE154" s="333"/>
      <c r="AF154" s="334"/>
      <c r="AG154" s="337" t="s">
        <v>0</v>
      </c>
      <c r="AH154" s="338"/>
      <c r="AI154" s="338"/>
      <c r="AJ154" s="339"/>
      <c r="AK154" s="4"/>
      <c r="AL154" s="464" t="s">
        <v>2</v>
      </c>
      <c r="AM154" s="465"/>
      <c r="AN154" s="466" t="s">
        <v>3</v>
      </c>
      <c r="AO154" s="467"/>
      <c r="AP154" s="468"/>
      <c r="AQ154" s="108" t="s">
        <v>4</v>
      </c>
      <c r="AR154" s="107"/>
      <c r="AS154" s="106"/>
      <c r="BO154" s="125"/>
      <c r="BP154" s="125"/>
      <c r="BQ154" s="125"/>
      <c r="BR154" s="125"/>
      <c r="BS154" s="125"/>
      <c r="BT154" s="125"/>
      <c r="BU154" s="125"/>
    </row>
    <row r="155" spans="1:75" ht="11.25" customHeight="1" thickBot="1" x14ac:dyDescent="0.2">
      <c r="C155" s="330"/>
      <c r="D155" s="331"/>
      <c r="E155" s="340" t="str">
        <f>C157</f>
        <v>井原涼</v>
      </c>
      <c r="F155" s="341"/>
      <c r="G155" s="341"/>
      <c r="H155" s="342"/>
      <c r="I155" s="343" t="str">
        <f>C160</f>
        <v>眞鍋心優</v>
      </c>
      <c r="J155" s="341"/>
      <c r="K155" s="341"/>
      <c r="L155" s="342"/>
      <c r="M155" s="343" t="str">
        <f>C163</f>
        <v>渡邉ゆい</v>
      </c>
      <c r="N155" s="341"/>
      <c r="O155" s="341"/>
      <c r="P155" s="342"/>
      <c r="Q155" s="343" t="str">
        <f>C166</f>
        <v>石井ひまり</v>
      </c>
      <c r="R155" s="341"/>
      <c r="S155" s="341"/>
      <c r="T155" s="342"/>
      <c r="U155" s="343" t="str">
        <f>C169</f>
        <v>眞鍋小春</v>
      </c>
      <c r="V155" s="341"/>
      <c r="W155" s="341"/>
      <c r="X155" s="342"/>
      <c r="Y155" s="343" t="str">
        <f>C172</f>
        <v>山中杏浬</v>
      </c>
      <c r="Z155" s="341"/>
      <c r="AA155" s="341"/>
      <c r="AB155" s="342"/>
      <c r="AC155" s="343" t="str">
        <f>C175</f>
        <v>高橋柚杏</v>
      </c>
      <c r="AD155" s="341"/>
      <c r="AE155" s="341"/>
      <c r="AF155" s="342"/>
      <c r="AG155" s="363" t="s">
        <v>1</v>
      </c>
      <c r="AH155" s="364"/>
      <c r="AI155" s="364"/>
      <c r="AJ155" s="365"/>
      <c r="AK155" s="4"/>
      <c r="AL155" s="250" t="s">
        <v>5</v>
      </c>
      <c r="AM155" s="121" t="s">
        <v>6</v>
      </c>
      <c r="AN155" s="250" t="s">
        <v>25</v>
      </c>
      <c r="AO155" s="251" t="s">
        <v>7</v>
      </c>
      <c r="AP155" s="252" t="s">
        <v>8</v>
      </c>
      <c r="AQ155" s="251" t="s">
        <v>25</v>
      </c>
      <c r="AR155" s="251" t="s">
        <v>7</v>
      </c>
      <c r="AS155" s="252" t="s">
        <v>8</v>
      </c>
      <c r="BO155" s="125"/>
      <c r="BP155" s="125"/>
      <c r="BQ155" s="125"/>
      <c r="BR155" s="125"/>
      <c r="BS155" s="125"/>
      <c r="BT155" s="125"/>
      <c r="BU155" s="125"/>
    </row>
    <row r="156" spans="1:75" ht="11.25" customHeight="1" x14ac:dyDescent="0.15">
      <c r="B156" s="185" t="s">
        <v>27</v>
      </c>
      <c r="C156" s="146" t="s">
        <v>122</v>
      </c>
      <c r="D156" s="147" t="s">
        <v>124</v>
      </c>
      <c r="E156" s="425"/>
      <c r="F156" s="426"/>
      <c r="G156" s="426"/>
      <c r="H156" s="427"/>
      <c r="I156" s="253">
        <v>0</v>
      </c>
      <c r="J156" s="254" t="str">
        <f>IF(I156="","","-")</f>
        <v>-</v>
      </c>
      <c r="K156" s="255">
        <v>21</v>
      </c>
      <c r="L156" s="469" t="str">
        <f>IF(I156&lt;&gt;"",IF(I156&gt;K156,IF(I157&gt;K157,"○",IF(I158&gt;K158,"○","×")),IF(I157&gt;K157,IF(I158&gt;K158,"○","×"),"×")),"")</f>
        <v>×</v>
      </c>
      <c r="M156" s="253">
        <v>0</v>
      </c>
      <c r="N156" s="254" t="str">
        <f t="shared" ref="N156:N161" si="30">IF(M156="","","-")</f>
        <v>-</v>
      </c>
      <c r="O156" s="256">
        <v>21</v>
      </c>
      <c r="P156" s="469" t="str">
        <f>IF(M156&lt;&gt;"",IF(M156&gt;O156,IF(M157&gt;O157,"○",IF(M158&gt;O158,"○","×")),IF(M157&gt;O157,IF(M158&gt;O158,"○","×"),"×")),"")</f>
        <v>×</v>
      </c>
      <c r="Q156" s="253">
        <v>0</v>
      </c>
      <c r="R156" s="254" t="str">
        <f t="shared" ref="R156:R164" si="31">IF(Q156="","","-")</f>
        <v>-</v>
      </c>
      <c r="S156" s="256">
        <v>21</v>
      </c>
      <c r="T156" s="469" t="str">
        <f>IF(Q156&lt;&gt;"",IF(Q156&gt;S156,IF(Q157&gt;S157,"○",IF(Q158&gt;S158,"○","×")),IF(Q157&gt;S157,IF(Q158&gt;S158,"○","×"),"×")),"")</f>
        <v>×</v>
      </c>
      <c r="U156" s="253">
        <v>0</v>
      </c>
      <c r="V156" s="254" t="str">
        <f t="shared" ref="V156:V167" si="32">IF(U156="","","-")</f>
        <v>-</v>
      </c>
      <c r="W156" s="256">
        <v>21</v>
      </c>
      <c r="X156" s="469" t="str">
        <f>IF(U156&lt;&gt;"",IF(U156&gt;W156,IF(U157&gt;W157,"○",IF(U158&gt;W158,"○","×")),IF(U157&gt;W157,IF(U158&gt;W158,"○","×"),"×")),"")</f>
        <v>×</v>
      </c>
      <c r="Y156" s="253">
        <v>0</v>
      </c>
      <c r="Z156" s="254" t="str">
        <f t="shared" ref="Z156:Z170" si="33">IF(Y156="","","-")</f>
        <v>-</v>
      </c>
      <c r="AA156" s="256">
        <v>21</v>
      </c>
      <c r="AB156" s="469" t="str">
        <f>IF(Y156&lt;&gt;"",IF(Y156&gt;AA156,IF(Y157&gt;AA157,"○",IF(Y158&gt;AA158,"○","×")),IF(Y157&gt;AA157,IF(Y158&gt;AA158,"○","×"),"×")),"")</f>
        <v>×</v>
      </c>
      <c r="AC156" s="253">
        <v>0</v>
      </c>
      <c r="AD156" s="254" t="str">
        <f t="shared" ref="AD156:AD173" si="34">IF(AC156="","","-")</f>
        <v>-</v>
      </c>
      <c r="AE156" s="256">
        <v>21</v>
      </c>
      <c r="AF156" s="472" t="str">
        <f>IF(AC156&lt;&gt;"",IF(AC156&gt;AE156,IF(AC157&gt;AE157,"○",IF(AC158&gt;AE158,"○","×")),IF(AC157&gt;AE157,IF(AC158&gt;AE158,"○","×"),"×")),"")</f>
        <v>×</v>
      </c>
      <c r="AG156" s="434" t="s">
        <v>161</v>
      </c>
      <c r="AH156" s="435"/>
      <c r="AI156" s="435"/>
      <c r="AJ156" s="436"/>
      <c r="AK156" s="4"/>
      <c r="AL156" s="83"/>
      <c r="AM156" s="122"/>
      <c r="AN156" s="82"/>
      <c r="AO156" s="81"/>
      <c r="AP156" s="79"/>
      <c r="AQ156" s="80"/>
      <c r="AR156" s="80"/>
      <c r="AS156" s="79"/>
      <c r="BO156" s="125"/>
      <c r="BP156" s="125"/>
      <c r="BQ156" s="125"/>
      <c r="BR156" s="125"/>
      <c r="BS156" s="125"/>
      <c r="BT156" s="125"/>
      <c r="BU156" s="125"/>
    </row>
    <row r="157" spans="1:75" ht="11.25" customHeight="1" x14ac:dyDescent="0.15">
      <c r="B157" s="407" t="s">
        <v>39</v>
      </c>
      <c r="C157" s="146" t="s">
        <v>123</v>
      </c>
      <c r="D157" s="147" t="s">
        <v>124</v>
      </c>
      <c r="E157" s="428"/>
      <c r="F157" s="429"/>
      <c r="G157" s="429"/>
      <c r="H157" s="430"/>
      <c r="I157" s="257">
        <v>0</v>
      </c>
      <c r="J157" s="258" t="str">
        <f>IF(I157="","","-")</f>
        <v>-</v>
      </c>
      <c r="K157" s="259">
        <v>21</v>
      </c>
      <c r="L157" s="470"/>
      <c r="M157" s="257">
        <v>0</v>
      </c>
      <c r="N157" s="258" t="str">
        <f t="shared" si="30"/>
        <v>-</v>
      </c>
      <c r="O157" s="260">
        <v>21</v>
      </c>
      <c r="P157" s="470"/>
      <c r="Q157" s="257">
        <v>0</v>
      </c>
      <c r="R157" s="258" t="str">
        <f t="shared" si="31"/>
        <v>-</v>
      </c>
      <c r="S157" s="260">
        <v>21</v>
      </c>
      <c r="T157" s="470"/>
      <c r="U157" s="257">
        <v>0</v>
      </c>
      <c r="V157" s="258" t="str">
        <f t="shared" si="32"/>
        <v>-</v>
      </c>
      <c r="W157" s="260">
        <v>21</v>
      </c>
      <c r="X157" s="470"/>
      <c r="Y157" s="257">
        <v>0</v>
      </c>
      <c r="Z157" s="258" t="str">
        <f t="shared" si="33"/>
        <v>-</v>
      </c>
      <c r="AA157" s="260">
        <v>21</v>
      </c>
      <c r="AB157" s="470"/>
      <c r="AC157" s="257">
        <v>0</v>
      </c>
      <c r="AD157" s="258" t="str">
        <f t="shared" si="34"/>
        <v>-</v>
      </c>
      <c r="AE157" s="260">
        <v>21</v>
      </c>
      <c r="AF157" s="473"/>
      <c r="AG157" s="437"/>
      <c r="AH157" s="438"/>
      <c r="AI157" s="438"/>
      <c r="AJ157" s="439"/>
      <c r="AK157" s="4"/>
      <c r="AL157" s="83">
        <f>COUNTIF(E156:AF158,"○")</f>
        <v>0</v>
      </c>
      <c r="AM157" s="122">
        <f>COUNTIF(E156:AF158,"×")</f>
        <v>6</v>
      </c>
      <c r="AN157" s="82">
        <f>(IF((E156&gt;G156),1,0))+(IF((E157&gt;G157),1,0))+(IF((E158&gt;G158),1,0))+(IF((I156&gt;K156),1,0))+(IF((I157&gt;K157),1,0))+(IF((I158&gt;K158),1,0))+(IF((M156&gt;O156),1,0))+(IF((M157&gt;O157),1,0))+(IF((M158&gt;O158),1,0))+(IF((Q156&gt;S156),1,0))+(IF((Q157&gt;S157),1,0))+(IF((Q158&gt;S158),1,0))+(IF((U156&gt;W156),1,0))+(IF((U157&gt;W157),1,0))+(IF((U158&gt;W158),1,0))+(IF((Y156&gt;AA156),1,0))+(IF((Y157&gt;AA157),1,0))+(IF((Y158&gt;AA158),1,0))+(IF((AC156&gt;AE156),1,0))+(IF((AC157&gt;AE157),1,0))+(IF((AC158&gt;AE158),1,0))</f>
        <v>0</v>
      </c>
      <c r="AO157" s="81">
        <f>(IF((E156&lt;G156),1,0))+(IF((E157&lt;G157),1,0))+(IF((E158&lt;G158),1,0))+(IF((I156&lt;K156),1,0))+(IF((I157&lt;K157),1,0))+(IF((I158&lt;K158),1,0))+(IF((M156&lt;O156),1,0))+(IF((M157&lt;O157),1,0))+(IF((M158&lt;O158),1,0))+(IF((Q156&lt;S156),1,0))+(IF((Q157&lt;S157),1,0))+(IF((Q158&lt;S158),1,0))+(IF((U156&lt;W156),1,0))+(IF((U157&lt;W157),1,0))+(IF((U158&lt;W158),1,0))+(IF((Y156&lt;AA156),1,0))+(IF((Y157&lt;AA157),1,0))+(IF((Y158&lt;AA158),1,0))+(IF((AC156&lt;AE156),1,0))+(IF((AC157&lt;AE157),1,0))+(IF((AC158&lt;AE158),1,0))</f>
        <v>12</v>
      </c>
      <c r="AP157" s="79">
        <f>AN157-AO157</f>
        <v>-12</v>
      </c>
      <c r="AQ157" s="80">
        <f>SUM(E156:E158,I156:I158,M156:M158,Q156:Q158,U156:U158,Y156:Y158,AC156:AC158)</f>
        <v>0</v>
      </c>
      <c r="AR157" s="80">
        <f>SUM(G156:G158,K156:K158,O156:O158,S156:S158,W156:W158,AA156:AA158,AE156:AE158)</f>
        <v>252</v>
      </c>
      <c r="AS157" s="79">
        <f>AQ157-AR157</f>
        <v>-252</v>
      </c>
      <c r="BO157" s="125"/>
      <c r="BP157" s="125"/>
      <c r="BQ157" s="125"/>
      <c r="BR157" s="125"/>
      <c r="BS157" s="125"/>
      <c r="BT157" s="125"/>
      <c r="BU157" s="125"/>
    </row>
    <row r="158" spans="1:75" ht="11.25" customHeight="1" x14ac:dyDescent="0.15">
      <c r="B158" s="407"/>
      <c r="C158" s="149"/>
      <c r="D158" s="150"/>
      <c r="E158" s="431"/>
      <c r="F158" s="432"/>
      <c r="G158" s="432"/>
      <c r="H158" s="433"/>
      <c r="I158" s="261"/>
      <c r="J158" s="262" t="str">
        <f>IF(I158="","","-")</f>
        <v/>
      </c>
      <c r="K158" s="263"/>
      <c r="L158" s="471"/>
      <c r="M158" s="264"/>
      <c r="N158" s="262" t="str">
        <f t="shared" si="30"/>
        <v/>
      </c>
      <c r="O158" s="263"/>
      <c r="P158" s="471"/>
      <c r="Q158" s="264"/>
      <c r="R158" s="262" t="str">
        <f t="shared" si="31"/>
        <v/>
      </c>
      <c r="S158" s="263"/>
      <c r="T158" s="471"/>
      <c r="U158" s="264"/>
      <c r="V158" s="262" t="str">
        <f t="shared" si="32"/>
        <v/>
      </c>
      <c r="W158" s="263"/>
      <c r="X158" s="471"/>
      <c r="Y158" s="264"/>
      <c r="Z158" s="262" t="str">
        <f t="shared" si="33"/>
        <v/>
      </c>
      <c r="AA158" s="263"/>
      <c r="AB158" s="471"/>
      <c r="AC158" s="264"/>
      <c r="AD158" s="262" t="str">
        <f t="shared" si="34"/>
        <v/>
      </c>
      <c r="AE158" s="263"/>
      <c r="AF158" s="474"/>
      <c r="AG158" s="111">
        <f>AL157</f>
        <v>0</v>
      </c>
      <c r="AH158" s="112" t="s">
        <v>9</v>
      </c>
      <c r="AI158" s="112">
        <f>AM157</f>
        <v>6</v>
      </c>
      <c r="AJ158" s="113" t="s">
        <v>6</v>
      </c>
      <c r="AK158" s="4"/>
      <c r="AL158" s="83"/>
      <c r="AM158" s="122"/>
      <c r="AN158" s="82"/>
      <c r="AO158" s="81"/>
      <c r="AP158" s="79"/>
      <c r="AQ158" s="80"/>
      <c r="AR158" s="80"/>
      <c r="AS158" s="79"/>
      <c r="BO158" s="125"/>
      <c r="BP158" s="125"/>
      <c r="BQ158" s="125"/>
      <c r="BR158" s="125"/>
      <c r="BS158" s="125"/>
      <c r="BT158" s="125"/>
      <c r="BU158" s="125"/>
    </row>
    <row r="159" spans="1:75" ht="11.25" customHeight="1" x14ac:dyDescent="0.15">
      <c r="B159" s="185" t="s">
        <v>27</v>
      </c>
      <c r="C159" s="146" t="s">
        <v>125</v>
      </c>
      <c r="D159" s="151" t="s">
        <v>73</v>
      </c>
      <c r="E159" s="105">
        <f>IF(K156="","",K156)</f>
        <v>21</v>
      </c>
      <c r="F159" s="60" t="str">
        <f t="shared" ref="F159:F176" si="35">IF(E159="","","-")</f>
        <v>-</v>
      </c>
      <c r="G159" s="84">
        <f>IF(I156="","",I156)</f>
        <v>0</v>
      </c>
      <c r="H159" s="404" t="str">
        <f>IF(L156="","",IF(L156="○","×",IF(L156="×","○")))</f>
        <v>○</v>
      </c>
      <c r="I159" s="416"/>
      <c r="J159" s="417"/>
      <c r="K159" s="417"/>
      <c r="L159" s="418"/>
      <c r="M159" s="104">
        <v>4</v>
      </c>
      <c r="N159" s="60" t="str">
        <f t="shared" si="30"/>
        <v>-</v>
      </c>
      <c r="O159" s="94">
        <v>15</v>
      </c>
      <c r="P159" s="398" t="str">
        <f>IF(M159&lt;&gt;"",IF(M159&gt;O159,IF(M160&gt;O160,"○",IF(M161&gt;O161,"○","×")),IF(M160&gt;O160,IF(M161&gt;O161,"○","×"),"×")),"")</f>
        <v>○</v>
      </c>
      <c r="Q159" s="39">
        <v>7</v>
      </c>
      <c r="R159" s="91" t="str">
        <f t="shared" si="31"/>
        <v>-</v>
      </c>
      <c r="S159" s="97">
        <v>15</v>
      </c>
      <c r="T159" s="398" t="str">
        <f>IF(Q159&lt;&gt;"",IF(Q159&gt;S159,IF(Q160&gt;S160,"○",IF(Q161&gt;S161,"○","×")),IF(Q160&gt;S160,IF(Q161&gt;S161,"○","×"),"×")),"")</f>
        <v>×</v>
      </c>
      <c r="U159" s="39">
        <v>15</v>
      </c>
      <c r="V159" s="91" t="str">
        <f t="shared" si="32"/>
        <v>-</v>
      </c>
      <c r="W159" s="97">
        <v>10</v>
      </c>
      <c r="X159" s="398" t="str">
        <f>IF(U159&lt;&gt;"",IF(U159&gt;W159,IF(U160&gt;W160,"○",IF(U161&gt;W161,"○","×")),IF(U160&gt;W160,IF(U161&gt;W161,"○","×"),"×")),"")</f>
        <v>×</v>
      </c>
      <c r="Y159" s="39">
        <v>15</v>
      </c>
      <c r="Z159" s="91" t="str">
        <f t="shared" si="33"/>
        <v>-</v>
      </c>
      <c r="AA159" s="97">
        <v>4</v>
      </c>
      <c r="AB159" s="398" t="str">
        <f>IF(Y159&lt;&gt;"",IF(Y159&gt;AA159,IF(Y160&gt;AA160,"○",IF(Y161&gt;AA161,"○","×")),IF(Y160&gt;AA160,IF(Y161&gt;AA161,"○","×"),"×")),"")</f>
        <v>○</v>
      </c>
      <c r="AC159" s="39">
        <v>17</v>
      </c>
      <c r="AD159" s="91" t="str">
        <f t="shared" si="34"/>
        <v>-</v>
      </c>
      <c r="AE159" s="97">
        <v>15</v>
      </c>
      <c r="AF159" s="402" t="str">
        <f>IF(AC159&lt;&gt;"",IF(AC159&gt;AE159,IF(AC160&gt;AE160,"○",IF(AC161&gt;AE161,"○","×")),IF(AC160&gt;AE160,IF(AC161&gt;AE161,"○","×"),"×")),"")</f>
        <v>○</v>
      </c>
      <c r="AG159" s="357" t="s">
        <v>183</v>
      </c>
      <c r="AH159" s="358"/>
      <c r="AI159" s="358"/>
      <c r="AJ159" s="359"/>
      <c r="AK159" s="4"/>
      <c r="AL159" s="96"/>
      <c r="AM159" s="123"/>
      <c r="AN159" s="89"/>
      <c r="AO159" s="88"/>
      <c r="AP159" s="87"/>
      <c r="AQ159" s="95"/>
      <c r="AR159" s="95"/>
      <c r="AS159" s="87"/>
      <c r="BO159" s="125"/>
      <c r="BP159" s="125"/>
      <c r="BQ159" s="125"/>
      <c r="BR159" s="125"/>
      <c r="BS159" s="125"/>
      <c r="BT159" s="125"/>
      <c r="BU159" s="125"/>
    </row>
    <row r="160" spans="1:75" ht="11.25" customHeight="1" x14ac:dyDescent="0.15">
      <c r="B160" s="407" t="s">
        <v>39</v>
      </c>
      <c r="C160" s="146" t="s">
        <v>126</v>
      </c>
      <c r="D160" s="147" t="s">
        <v>73</v>
      </c>
      <c r="E160" s="86">
        <f>IF(K157="","",K157)</f>
        <v>21</v>
      </c>
      <c r="F160" s="60" t="str">
        <f t="shared" si="35"/>
        <v>-</v>
      </c>
      <c r="G160" s="84">
        <f>IF(I157="","",I157)</f>
        <v>0</v>
      </c>
      <c r="H160" s="405" t="str">
        <f>IF(J157="","",J157)</f>
        <v>-</v>
      </c>
      <c r="I160" s="419"/>
      <c r="J160" s="420"/>
      <c r="K160" s="420"/>
      <c r="L160" s="421"/>
      <c r="M160" s="104">
        <v>15</v>
      </c>
      <c r="N160" s="60" t="str">
        <f t="shared" si="30"/>
        <v>-</v>
      </c>
      <c r="O160" s="94">
        <v>9</v>
      </c>
      <c r="P160" s="375"/>
      <c r="Q160" s="37">
        <v>9</v>
      </c>
      <c r="R160" s="60" t="str">
        <f t="shared" si="31"/>
        <v>-</v>
      </c>
      <c r="S160" s="94">
        <v>15</v>
      </c>
      <c r="T160" s="375"/>
      <c r="U160" s="37">
        <v>4</v>
      </c>
      <c r="V160" s="60" t="str">
        <f t="shared" si="32"/>
        <v>-</v>
      </c>
      <c r="W160" s="94">
        <v>15</v>
      </c>
      <c r="X160" s="375"/>
      <c r="Y160" s="37">
        <v>15</v>
      </c>
      <c r="Z160" s="60" t="str">
        <f t="shared" si="33"/>
        <v>-</v>
      </c>
      <c r="AA160" s="94">
        <v>9</v>
      </c>
      <c r="AB160" s="375"/>
      <c r="AC160" s="37">
        <v>12</v>
      </c>
      <c r="AD160" s="60" t="str">
        <f t="shared" si="34"/>
        <v>-</v>
      </c>
      <c r="AE160" s="94">
        <v>15</v>
      </c>
      <c r="AF160" s="378"/>
      <c r="AG160" s="360"/>
      <c r="AH160" s="361"/>
      <c r="AI160" s="361"/>
      <c r="AJ160" s="362"/>
      <c r="AK160" s="4"/>
      <c r="AL160" s="83">
        <f>COUNTIF(E159:AF161,"○")</f>
        <v>4</v>
      </c>
      <c r="AM160" s="122">
        <f>COUNTIF(E159:AF161,"×")</f>
        <v>2</v>
      </c>
      <c r="AN160" s="82">
        <f>(IF((E159&gt;G159),1,0))+(IF((E160&gt;G160),1,0))+(IF((E161&gt;G161),1,0))+(IF((I159&gt;K159),1,0))+(IF((I160&gt;K160),1,0))+(IF((I161&gt;K161),1,0))+(IF((M159&gt;O159),1,0))+(IF((M160&gt;O160),1,0))+(IF((M161&gt;O161),1,0))+(IF((Q159&gt;S159),1,0))+(IF((Q160&gt;S160),1,0))+(IF((Q161&gt;S161),1,0))+(IF((U159&gt;W159),1,0))+(IF((U160&gt;W160),1,0))+(IF((U161&gt;W161),1,0))+(IF((Y159&gt;AA159),1,0))+(IF((Y160&gt;AA160),1,0))+(IF((Y161&gt;AA161),1,0))+(IF((AC159&gt;AE159),1,0))+(IF((AC160&gt;AE160),1,0))+(IF((AC161&gt;AE161),1,0))</f>
        <v>9</v>
      </c>
      <c r="AO160" s="81">
        <f>(IF((E159&lt;G159),1,0))+(IF((E160&lt;G160),1,0))+(IF((E161&lt;G161),1,0))+(IF((I159&lt;K159),1,0))+(IF((I160&lt;K160),1,0))+(IF((I161&lt;K161),1,0))+(IF((M159&lt;O159),1,0))+(IF((M160&lt;O160),1,0))+(IF((M161&lt;O161),1,0))+(IF((Q159&lt;S159),1,0))+(IF((Q160&lt;S160),1,0))+(IF((Q161&lt;S161),1,0))+(IF((U159&lt;W159),1,0))+(IF((U160&lt;W160),1,0))+(IF((U161&lt;W161),1,0))+(IF((Y159&lt;AA159),1,0))+(IF((Y160&lt;AA160),1,0))+(IF((Y161&lt;AA161),1,0))+(IF((AC159&lt;AE159),1,0))+(IF((AC160&lt;AE160),1,0))+(IF((AC161&lt;AE161),1,0))</f>
        <v>6</v>
      </c>
      <c r="AP160" s="79">
        <f>AN160-AO160</f>
        <v>3</v>
      </c>
      <c r="AQ160" s="80">
        <f>SUM(E159:E161,I159:I161,M159:M161,Q159:Q161,U159:U161,Y159:Y161,AC159:AC161)</f>
        <v>185</v>
      </c>
      <c r="AR160" s="80">
        <f>SUM(G159:G161,K159:K161,O159:O161,S159:S161,W159:W161,AA159:AA161,AE159:AE161)</f>
        <v>159</v>
      </c>
      <c r="AS160" s="79">
        <f>AQ160-AR160</f>
        <v>26</v>
      </c>
      <c r="BO160" s="125"/>
      <c r="BP160" s="125"/>
      <c r="BQ160" s="125"/>
      <c r="BR160" s="125"/>
      <c r="BS160" s="125"/>
      <c r="BT160" s="125"/>
      <c r="BU160" s="125"/>
    </row>
    <row r="161" spans="2:73" ht="11.25" customHeight="1" x14ac:dyDescent="0.15">
      <c r="B161" s="407"/>
      <c r="C161" s="149"/>
      <c r="D161" s="152"/>
      <c r="E161" s="98" t="str">
        <f>IF(K158="","",K158)</f>
        <v/>
      </c>
      <c r="F161" s="60" t="str">
        <f t="shared" si="35"/>
        <v/>
      </c>
      <c r="G161" s="103" t="str">
        <f>IF(I158="","",I158)</f>
        <v/>
      </c>
      <c r="H161" s="406" t="str">
        <f>IF(J158="","",J158)</f>
        <v/>
      </c>
      <c r="I161" s="422"/>
      <c r="J161" s="423"/>
      <c r="K161" s="423"/>
      <c r="L161" s="424"/>
      <c r="M161" s="102">
        <v>15</v>
      </c>
      <c r="N161" s="60" t="str">
        <f t="shared" si="30"/>
        <v>-</v>
      </c>
      <c r="O161" s="101">
        <v>11</v>
      </c>
      <c r="P161" s="376"/>
      <c r="Q161" s="49"/>
      <c r="R161" s="100" t="str">
        <f t="shared" si="31"/>
        <v/>
      </c>
      <c r="S161" s="99"/>
      <c r="T161" s="376"/>
      <c r="U161" s="49">
        <v>0</v>
      </c>
      <c r="V161" s="100" t="str">
        <f t="shared" si="32"/>
        <v>-</v>
      </c>
      <c r="W161" s="99">
        <v>15</v>
      </c>
      <c r="X161" s="376"/>
      <c r="Y161" s="49"/>
      <c r="Z161" s="100" t="str">
        <f t="shared" si="33"/>
        <v/>
      </c>
      <c r="AA161" s="99"/>
      <c r="AB161" s="376"/>
      <c r="AC161" s="49">
        <v>15</v>
      </c>
      <c r="AD161" s="100" t="str">
        <f t="shared" si="34"/>
        <v>-</v>
      </c>
      <c r="AE161" s="99">
        <v>11</v>
      </c>
      <c r="AF161" s="403"/>
      <c r="AG161" s="111">
        <f>AL160</f>
        <v>4</v>
      </c>
      <c r="AH161" s="112" t="s">
        <v>9</v>
      </c>
      <c r="AI161" s="112">
        <f>AM160</f>
        <v>2</v>
      </c>
      <c r="AJ161" s="113" t="s">
        <v>6</v>
      </c>
      <c r="AK161" s="4"/>
      <c r="AL161" s="74"/>
      <c r="AM161" s="124"/>
      <c r="AN161" s="73"/>
      <c r="AO161" s="72"/>
      <c r="AP161" s="70"/>
      <c r="AQ161" s="71"/>
      <c r="AR161" s="71"/>
      <c r="AS161" s="70"/>
      <c r="BO161" s="125"/>
      <c r="BP161" s="125"/>
      <c r="BQ161" s="125"/>
      <c r="BR161" s="125"/>
      <c r="BS161" s="125"/>
      <c r="BT161" s="125"/>
      <c r="BU161" s="125"/>
    </row>
    <row r="162" spans="2:73" ht="11.25" customHeight="1" x14ac:dyDescent="0.15">
      <c r="B162" s="185" t="s">
        <v>27</v>
      </c>
      <c r="C162" s="153" t="s">
        <v>127</v>
      </c>
      <c r="D162" s="147" t="s">
        <v>80</v>
      </c>
      <c r="E162" s="86">
        <f>IF(O156="","",O156)</f>
        <v>21</v>
      </c>
      <c r="F162" s="91" t="str">
        <f t="shared" si="35"/>
        <v>-</v>
      </c>
      <c r="G162" s="84">
        <f>IF(M156="","",M156)</f>
        <v>0</v>
      </c>
      <c r="H162" s="404" t="str">
        <f>IF(P156="","",IF(P156="○","×",IF(P156="×","○")))</f>
        <v>○</v>
      </c>
      <c r="I162" s="85">
        <f>IF(O159="","",O159)</f>
        <v>15</v>
      </c>
      <c r="J162" s="60" t="str">
        <f t="shared" ref="J162:J176" si="36">IF(I162="","","-")</f>
        <v>-</v>
      </c>
      <c r="K162" s="84">
        <f>IF(M159="","",M159)</f>
        <v>4</v>
      </c>
      <c r="L162" s="404" t="str">
        <f>IF(P159="","",IF(P159="○","×",IF(P159="×","○")))</f>
        <v>×</v>
      </c>
      <c r="M162" s="416"/>
      <c r="N162" s="417"/>
      <c r="O162" s="417"/>
      <c r="P162" s="418"/>
      <c r="Q162" s="37">
        <v>15</v>
      </c>
      <c r="R162" s="60" t="str">
        <f t="shared" si="31"/>
        <v>-</v>
      </c>
      <c r="S162" s="94">
        <v>12</v>
      </c>
      <c r="T162" s="375" t="str">
        <f>IF(Q162&lt;&gt;"",IF(Q162&gt;S162,IF(Q163&gt;S163,"○",IF(Q164&gt;S164,"○","×")),IF(Q163&gt;S163,IF(Q164&gt;S164,"○","×"),"×")),"")</f>
        <v>○</v>
      </c>
      <c r="U162" s="37">
        <v>10</v>
      </c>
      <c r="V162" s="60" t="str">
        <f t="shared" si="32"/>
        <v>-</v>
      </c>
      <c r="W162" s="94">
        <v>15</v>
      </c>
      <c r="X162" s="375" t="str">
        <f>IF(U162&lt;&gt;"",IF(U162&gt;W162,IF(U163&gt;W163,"○",IF(U164&gt;W164,"○","×")),IF(U163&gt;W163,IF(U164&gt;W164,"○","×"),"×")),"")</f>
        <v>×</v>
      </c>
      <c r="Y162" s="37">
        <v>15</v>
      </c>
      <c r="Z162" s="60" t="str">
        <f t="shared" si="33"/>
        <v>-</v>
      </c>
      <c r="AA162" s="94">
        <v>7</v>
      </c>
      <c r="AB162" s="375" t="str">
        <f>IF(Y162&lt;&gt;"",IF(Y162&gt;AA162,IF(Y163&gt;AA163,"○",IF(Y164&gt;AA164,"○","×")),IF(Y163&gt;AA163,IF(Y164&gt;AA164,"○","×"),"×")),"")</f>
        <v>○</v>
      </c>
      <c r="AC162" s="37">
        <v>16</v>
      </c>
      <c r="AD162" s="60" t="str">
        <f t="shared" si="34"/>
        <v>-</v>
      </c>
      <c r="AE162" s="94">
        <v>14</v>
      </c>
      <c r="AF162" s="402" t="str">
        <f>IF(AC162&lt;&gt;"",IF(AC162&gt;AE162,IF(AC163&gt;AE163,"○",IF(AC164&gt;AE164,"○","×")),IF(AC163&gt;AE163,IF(AC164&gt;AE164,"○","×"),"×")),"")</f>
        <v>○</v>
      </c>
      <c r="AG162" s="357" t="s">
        <v>182</v>
      </c>
      <c r="AH162" s="358"/>
      <c r="AI162" s="358"/>
      <c r="AJ162" s="359"/>
      <c r="AK162" s="4"/>
      <c r="AL162" s="83"/>
      <c r="AM162" s="122"/>
      <c r="AN162" s="82"/>
      <c r="AO162" s="81"/>
      <c r="AP162" s="79"/>
      <c r="AQ162" s="80"/>
      <c r="AR162" s="80"/>
      <c r="AS162" s="79"/>
      <c r="BO162" s="125"/>
      <c r="BP162" s="125"/>
      <c r="BQ162" s="125"/>
      <c r="BR162" s="125"/>
      <c r="BS162" s="125"/>
      <c r="BT162" s="125"/>
      <c r="BU162" s="125"/>
    </row>
    <row r="163" spans="2:73" ht="11.25" customHeight="1" x14ac:dyDescent="0.15">
      <c r="B163" s="407" t="s">
        <v>40</v>
      </c>
      <c r="C163" s="153" t="s">
        <v>128</v>
      </c>
      <c r="D163" s="147" t="s">
        <v>80</v>
      </c>
      <c r="E163" s="86">
        <f>IF(O157="","",O157)</f>
        <v>21</v>
      </c>
      <c r="F163" s="60" t="str">
        <f t="shared" si="35"/>
        <v>-</v>
      </c>
      <c r="G163" s="84">
        <f>IF(M157="","",M157)</f>
        <v>0</v>
      </c>
      <c r="H163" s="405" t="str">
        <f>IF(J160="","",J160)</f>
        <v/>
      </c>
      <c r="I163" s="85">
        <f>IF(O160="","",O160)</f>
        <v>9</v>
      </c>
      <c r="J163" s="60" t="str">
        <f t="shared" si="36"/>
        <v>-</v>
      </c>
      <c r="K163" s="84">
        <f>IF(M160="","",M160)</f>
        <v>15</v>
      </c>
      <c r="L163" s="405" t="str">
        <f>IF(N160="","",N160)</f>
        <v>-</v>
      </c>
      <c r="M163" s="419"/>
      <c r="N163" s="420"/>
      <c r="O163" s="420"/>
      <c r="P163" s="421"/>
      <c r="Q163" s="37">
        <v>9</v>
      </c>
      <c r="R163" s="60" t="str">
        <f t="shared" si="31"/>
        <v>-</v>
      </c>
      <c r="S163" s="94">
        <v>15</v>
      </c>
      <c r="T163" s="375"/>
      <c r="U163" s="37">
        <v>11</v>
      </c>
      <c r="V163" s="60" t="str">
        <f t="shared" si="32"/>
        <v>-</v>
      </c>
      <c r="W163" s="94">
        <v>15</v>
      </c>
      <c r="X163" s="375"/>
      <c r="Y163" s="37">
        <v>18</v>
      </c>
      <c r="Z163" s="60" t="str">
        <f t="shared" si="33"/>
        <v>-</v>
      </c>
      <c r="AA163" s="94">
        <v>16</v>
      </c>
      <c r="AB163" s="375"/>
      <c r="AC163" s="37">
        <v>13</v>
      </c>
      <c r="AD163" s="60" t="str">
        <f t="shared" si="34"/>
        <v>-</v>
      </c>
      <c r="AE163" s="94">
        <v>15</v>
      </c>
      <c r="AF163" s="378"/>
      <c r="AG163" s="360"/>
      <c r="AH163" s="361"/>
      <c r="AI163" s="361"/>
      <c r="AJ163" s="362"/>
      <c r="AK163" s="4"/>
      <c r="AL163" s="83">
        <f>COUNTIF(E162:AF164,"○")</f>
        <v>4</v>
      </c>
      <c r="AM163" s="122">
        <f>COUNTIF(E162:AF164,"×")</f>
        <v>2</v>
      </c>
      <c r="AN163" s="82">
        <f>(IF((E162&gt;G162),1,0))+(IF((E163&gt;G163),1,0))+(IF((E164&gt;G164),1,0))+(IF((I162&gt;K162),1,0))+(IF((I163&gt;K163),1,0))+(IF((I164&gt;K164),1,0))+(IF((M162&gt;O162),1,0))+(IF((M163&gt;O163),1,0))+(IF((M164&gt;O164),1,0))+(IF((Q162&gt;S162),1,0))+(IF((Q163&gt;S163),1,0))+(IF((Q164&gt;S164),1,0))+(IF((U162&gt;W162),1,0))+(IF((U163&gt;W163),1,0))+(IF((U164&gt;W164),1,0))+(IF((Y162&gt;AA162),1,0))+(IF((Y163&gt;AA163),1,0))+(IF((Y164&gt;AA164),1,0))+(IF((AC162&gt;AE162),1,0))+(IF((AC163&gt;AE163),1,0))+(IF((AC164&gt;AE164),1,0))</f>
        <v>9</v>
      </c>
      <c r="AO163" s="81">
        <f>(IF((E162&lt;G162),1,0))+(IF((E163&lt;G163),1,0))+(IF((E164&lt;G164),1,0))+(IF((I162&lt;K162),1,0))+(IF((I163&lt;K163),1,0))+(IF((I164&lt;K164),1,0))+(IF((M162&lt;O162),1,0))+(IF((M163&lt;O163),1,0))+(IF((M164&lt;O164),1,0))+(IF((Q162&lt;S162),1,0))+(IF((Q163&lt;S163),1,0))+(IF((Q164&lt;S164),1,0))+(IF((U162&lt;W162),1,0))+(IF((U163&lt;W163),1,0))+(IF((U164&lt;W164),1,0))+(IF((Y162&lt;AA162),1,0))+(IF((Y163&lt;AA163),1,0))+(IF((Y164&lt;AA164),1,0))+(IF((AC162&lt;AE162),1,0))+(IF((AC163&lt;AE163),1,0))+(IF((AC164&lt;AE164),1,0))</f>
        <v>6</v>
      </c>
      <c r="AP163" s="79">
        <f>AN163-AO163</f>
        <v>3</v>
      </c>
      <c r="AQ163" s="80">
        <f>SUM(E162:E164,I162:I164,M162:M164,Q162:Q164,U162:U164,Y162:Y164,AC162:AC164)</f>
        <v>217</v>
      </c>
      <c r="AR163" s="80">
        <f>SUM(G162:G164,K162:K164,O162:O164,S162:S164,W162:W164,AA162:AA164,AE162:AE164)</f>
        <v>168</v>
      </c>
      <c r="AS163" s="79">
        <f>AQ163-AR163</f>
        <v>49</v>
      </c>
      <c r="BO163" s="125"/>
      <c r="BP163" s="125"/>
      <c r="BQ163" s="125"/>
      <c r="BR163" s="125"/>
      <c r="BS163" s="125"/>
      <c r="BT163" s="125"/>
      <c r="BU163" s="125"/>
    </row>
    <row r="164" spans="2:73" ht="11.25" customHeight="1" thickBot="1" x14ac:dyDescent="0.2">
      <c r="B164" s="407"/>
      <c r="C164" s="149"/>
      <c r="D164" s="150"/>
      <c r="E164" s="86" t="str">
        <f>IF(O158="","",O158)</f>
        <v/>
      </c>
      <c r="F164" s="60" t="str">
        <f t="shared" si="35"/>
        <v/>
      </c>
      <c r="G164" s="84" t="str">
        <f>IF(M158="","",M158)</f>
        <v/>
      </c>
      <c r="H164" s="405" t="str">
        <f>IF(J161="","",J161)</f>
        <v/>
      </c>
      <c r="I164" s="85">
        <f>IF(O161="","",O161)</f>
        <v>11</v>
      </c>
      <c r="J164" s="60" t="str">
        <f t="shared" si="36"/>
        <v>-</v>
      </c>
      <c r="K164" s="84">
        <f>IF(M161="","",M161)</f>
        <v>15</v>
      </c>
      <c r="L164" s="405" t="str">
        <f>IF(N161="","",N161)</f>
        <v>-</v>
      </c>
      <c r="M164" s="419"/>
      <c r="N164" s="420"/>
      <c r="O164" s="420"/>
      <c r="P164" s="421"/>
      <c r="Q164" s="37">
        <v>18</v>
      </c>
      <c r="R164" s="60" t="str">
        <f t="shared" si="31"/>
        <v>-</v>
      </c>
      <c r="S164" s="94">
        <v>16</v>
      </c>
      <c r="T164" s="376"/>
      <c r="U164" s="37"/>
      <c r="V164" s="60" t="str">
        <f t="shared" si="32"/>
        <v/>
      </c>
      <c r="W164" s="94"/>
      <c r="X164" s="462"/>
      <c r="Y164" s="37"/>
      <c r="Z164" s="60" t="str">
        <f t="shared" si="33"/>
        <v/>
      </c>
      <c r="AA164" s="94"/>
      <c r="AB164" s="375"/>
      <c r="AC164" s="37">
        <v>15</v>
      </c>
      <c r="AD164" s="60" t="str">
        <f t="shared" si="34"/>
        <v>-</v>
      </c>
      <c r="AE164" s="94">
        <v>9</v>
      </c>
      <c r="AF164" s="403"/>
      <c r="AG164" s="111">
        <f>AL163</f>
        <v>4</v>
      </c>
      <c r="AH164" s="112" t="s">
        <v>9</v>
      </c>
      <c r="AI164" s="112">
        <f>AM163</f>
        <v>2</v>
      </c>
      <c r="AJ164" s="113" t="s">
        <v>6</v>
      </c>
      <c r="AK164" s="4"/>
      <c r="AL164" s="83"/>
      <c r="AM164" s="122"/>
      <c r="AN164" s="82"/>
      <c r="AO164" s="81"/>
      <c r="AP164" s="79"/>
      <c r="AQ164" s="80"/>
      <c r="AR164" s="80"/>
      <c r="AS164" s="79"/>
      <c r="BO164" s="125"/>
      <c r="BP164" s="125"/>
      <c r="BQ164" s="125"/>
      <c r="BR164" s="125"/>
      <c r="BS164" s="125"/>
      <c r="BT164" s="125"/>
      <c r="BU164" s="125"/>
    </row>
    <row r="165" spans="2:73" ht="11.25" customHeight="1" x14ac:dyDescent="0.15">
      <c r="B165" s="185" t="s">
        <v>27</v>
      </c>
      <c r="C165" s="146" t="s">
        <v>153</v>
      </c>
      <c r="D165" s="151" t="s">
        <v>73</v>
      </c>
      <c r="E165" s="93">
        <f>IF(S156="","",S156)</f>
        <v>21</v>
      </c>
      <c r="F165" s="91" t="str">
        <f t="shared" si="35"/>
        <v>-</v>
      </c>
      <c r="G165" s="90">
        <f>IF(Q156="","",Q156)</f>
        <v>0</v>
      </c>
      <c r="H165" s="443" t="str">
        <f>IF(T156="","",IF(T156="○","×",IF(T156="×","○")))</f>
        <v>○</v>
      </c>
      <c r="I165" s="92">
        <f>IF(S159="","",S159)</f>
        <v>15</v>
      </c>
      <c r="J165" s="91" t="str">
        <f t="shared" si="36"/>
        <v>-</v>
      </c>
      <c r="K165" s="90">
        <f>IF(Q159="","",Q159)</f>
        <v>7</v>
      </c>
      <c r="L165" s="404" t="str">
        <f>IF(T159="","",IF(T159="○","×",IF(T159="×","○")))</f>
        <v>○</v>
      </c>
      <c r="M165" s="90">
        <f>IF(S162="","",S162)</f>
        <v>12</v>
      </c>
      <c r="N165" s="91" t="str">
        <f t="shared" ref="N165:N176" si="37">IF(M165="","","-")</f>
        <v>-</v>
      </c>
      <c r="O165" s="90">
        <f>IF(Q162="","",Q162)</f>
        <v>15</v>
      </c>
      <c r="P165" s="404" t="str">
        <f>IF(T162="","",IF(T162="○","×",IF(T162="×","○")))</f>
        <v>×</v>
      </c>
      <c r="Q165" s="416"/>
      <c r="R165" s="417"/>
      <c r="S165" s="417"/>
      <c r="T165" s="418"/>
      <c r="U165" s="39">
        <v>10</v>
      </c>
      <c r="V165" s="91" t="str">
        <f t="shared" si="32"/>
        <v>-</v>
      </c>
      <c r="W165" s="97">
        <v>15</v>
      </c>
      <c r="X165" s="374" t="str">
        <f>IF(U165&lt;&gt;"",IF(U165&gt;W165,IF(U166&gt;W166,"○",IF(U167&gt;W167,"○","×")),IF(U166&gt;W166,IF(U167&gt;W167,"○","×"),"×")),"")</f>
        <v>×</v>
      </c>
      <c r="Y165" s="39">
        <v>15</v>
      </c>
      <c r="Z165" s="91" t="str">
        <f t="shared" si="33"/>
        <v>-</v>
      </c>
      <c r="AA165" s="97">
        <v>7</v>
      </c>
      <c r="AB165" s="398" t="str">
        <f>IF(Y165&lt;&gt;"",IF(Y165&gt;AA165,IF(Y166&gt;AA166,"○",IF(Y167&gt;AA167,"○","×")),IF(Y166&gt;AA166,IF(Y167&gt;AA167,"○","×"),"×")),"")</f>
        <v>○</v>
      </c>
      <c r="AC165" s="39">
        <v>15</v>
      </c>
      <c r="AD165" s="91" t="str">
        <f t="shared" si="34"/>
        <v>-</v>
      </c>
      <c r="AE165" s="97">
        <v>3</v>
      </c>
      <c r="AF165" s="402" t="str">
        <f>IF(AC165&lt;&gt;"",IF(AC165&gt;AE165,IF(AC166&gt;AE166,"○",IF(AC167&gt;AE167,"○","×")),IF(AC166&gt;AE166,IF(AC167&gt;AE167,"○","×"),"×")),"")</f>
        <v>○</v>
      </c>
      <c r="AG165" s="357" t="s">
        <v>181</v>
      </c>
      <c r="AH165" s="358"/>
      <c r="AI165" s="358"/>
      <c r="AJ165" s="359"/>
      <c r="AK165" s="4"/>
      <c r="AL165" s="96"/>
      <c r="AM165" s="123"/>
      <c r="AN165" s="89"/>
      <c r="AO165" s="88"/>
      <c r="AP165" s="87"/>
      <c r="AQ165" s="95"/>
      <c r="AR165" s="95"/>
      <c r="AS165" s="87"/>
      <c r="BO165" s="125"/>
      <c r="BP165" s="125"/>
      <c r="BQ165" s="125"/>
      <c r="BR165" s="125"/>
      <c r="BS165" s="125"/>
      <c r="BT165" s="125"/>
      <c r="BU165" s="125"/>
    </row>
    <row r="166" spans="2:73" ht="11.25" customHeight="1" x14ac:dyDescent="0.15">
      <c r="B166" s="407" t="s">
        <v>39</v>
      </c>
      <c r="C166" s="146" t="s">
        <v>129</v>
      </c>
      <c r="D166" s="147" t="s">
        <v>73</v>
      </c>
      <c r="E166" s="86">
        <f>IF(S157="","",S157)</f>
        <v>21</v>
      </c>
      <c r="F166" s="60" t="str">
        <f t="shared" si="35"/>
        <v>-</v>
      </c>
      <c r="G166" s="84">
        <f>IF(Q157="","",Q157)</f>
        <v>0</v>
      </c>
      <c r="H166" s="444" t="str">
        <f>IF(J163="","",J163)</f>
        <v>-</v>
      </c>
      <c r="I166" s="85">
        <f>IF(S160="","",S160)</f>
        <v>15</v>
      </c>
      <c r="J166" s="60" t="str">
        <f t="shared" si="36"/>
        <v>-</v>
      </c>
      <c r="K166" s="84">
        <f>IF(Q160="","",Q160)</f>
        <v>9</v>
      </c>
      <c r="L166" s="405" t="str">
        <f>IF(N163="","",N163)</f>
        <v/>
      </c>
      <c r="M166" s="84">
        <f>IF(S163="","",S163)</f>
        <v>15</v>
      </c>
      <c r="N166" s="60" t="str">
        <f t="shared" si="37"/>
        <v>-</v>
      </c>
      <c r="O166" s="84">
        <f>IF(Q163="","",Q163)</f>
        <v>9</v>
      </c>
      <c r="P166" s="405" t="str">
        <f>IF(R163="","",R163)</f>
        <v>-</v>
      </c>
      <c r="Q166" s="419"/>
      <c r="R166" s="420"/>
      <c r="S166" s="420"/>
      <c r="T166" s="421"/>
      <c r="U166" s="37">
        <v>9</v>
      </c>
      <c r="V166" s="60" t="str">
        <f t="shared" si="32"/>
        <v>-</v>
      </c>
      <c r="W166" s="94">
        <v>15</v>
      </c>
      <c r="X166" s="375"/>
      <c r="Y166" s="37">
        <v>15</v>
      </c>
      <c r="Z166" s="60" t="str">
        <f t="shared" si="33"/>
        <v>-</v>
      </c>
      <c r="AA166" s="94">
        <v>5</v>
      </c>
      <c r="AB166" s="375"/>
      <c r="AC166" s="37">
        <v>13</v>
      </c>
      <c r="AD166" s="60" t="str">
        <f t="shared" si="34"/>
        <v>-</v>
      </c>
      <c r="AE166" s="94">
        <v>15</v>
      </c>
      <c r="AF166" s="378"/>
      <c r="AG166" s="360"/>
      <c r="AH166" s="361"/>
      <c r="AI166" s="361"/>
      <c r="AJ166" s="362"/>
      <c r="AK166" s="4"/>
      <c r="AL166" s="83">
        <f>COUNTIF(E165:AF167,"○")</f>
        <v>4</v>
      </c>
      <c r="AM166" s="122">
        <f>COUNTIF(E165:AF167,"×")</f>
        <v>2</v>
      </c>
      <c r="AN166" s="82">
        <f>(IF((E165&gt;G165),1,0))+(IF((E166&gt;G166),1,0))+(IF((E167&gt;G167),1,0))+(IF((I165&gt;K165),1,0))+(IF((I166&gt;K166),1,0))+(IF((I167&gt;K167),1,0))+(IF((M165&gt;O165),1,0))+(IF((M166&gt;O166),1,0))+(IF((M167&gt;O167),1,0))+(IF((Q165&gt;S165),1,0))+(IF((Q166&gt;S166),1,0))+(IF((Q167&gt;S167),1,0))+(IF((U165&gt;W165),1,0))+(IF((U166&gt;W166),1,0))+(IF((U167&gt;W167),1,0))+(IF((Y165&gt;AA165),1,0))+(IF((Y166&gt;AA166),1,0))+(IF((Y167&gt;AA167),1,0))+(IF((AC165&gt;AE165),1,0))+(IF((AC166&gt;AE166),1,0))+(IF((AC167&gt;AE167),1,0))</f>
        <v>9</v>
      </c>
      <c r="AO166" s="81">
        <f>(IF((E165&lt;G165),1,0))+(IF((E166&lt;G166),1,0))+(IF((E167&lt;G167),1,0))+(IF((I165&lt;K165),1,0))+(IF((I166&lt;K166),1,0))+(IF((I167&lt;K167),1,0))+(IF((M165&lt;O165),1,0))+(IF((M166&lt;O166),1,0))+(IF((M167&lt;O167),1,0))+(IF((Q165&lt;S165),1,0))+(IF((Q166&lt;S166),1,0))+(IF((Q167&lt;S167),1,0))+(IF((U165&lt;W165),1,0))+(IF((U166&lt;W166),1,0))+(IF((U167&lt;W167),1,0))+(IF((Y165&lt;AA165),1,0))+(IF((Y166&lt;AA166),1,0))+(IF((Y167&lt;AA167),1,0))+(IF((AC165&lt;AE165),1,0))+(IF((AC166&lt;AE166),1,0))+(IF((AC167&lt;AE167),1,0))</f>
        <v>5</v>
      </c>
      <c r="AP166" s="79">
        <f>AN166-AO166</f>
        <v>4</v>
      </c>
      <c r="AQ166" s="80">
        <f>SUM(E165:E167,I165:I167,M165:M167,Q165:Q167,U165:U167,Y165:Y167,AC165:AC167)</f>
        <v>207</v>
      </c>
      <c r="AR166" s="80">
        <f>SUM(G165:G167,K165:K167,O165:O167,S165:S167,W165:W167,AA165:AA167,AE165:AE167)</f>
        <v>127</v>
      </c>
      <c r="AS166" s="79">
        <f>AQ166-AR166</f>
        <v>80</v>
      </c>
      <c r="BO166" s="125"/>
      <c r="BP166" s="125"/>
      <c r="BQ166" s="125"/>
      <c r="BR166" s="125"/>
      <c r="BS166" s="125"/>
      <c r="BT166" s="125"/>
      <c r="BU166" s="125"/>
    </row>
    <row r="167" spans="2:73" ht="11.25" customHeight="1" x14ac:dyDescent="0.15">
      <c r="B167" s="407"/>
      <c r="C167" s="153"/>
      <c r="D167" s="150"/>
      <c r="E167" s="86" t="str">
        <f>IF(S158="","",S158)</f>
        <v/>
      </c>
      <c r="F167" s="60" t="str">
        <f t="shared" si="35"/>
        <v/>
      </c>
      <c r="G167" s="84" t="str">
        <f>IF(Q158="","",Q158)</f>
        <v/>
      </c>
      <c r="H167" s="444" t="str">
        <f>IF(J164="","",J164)</f>
        <v>-</v>
      </c>
      <c r="I167" s="85" t="str">
        <f>IF(S161="","",S161)</f>
        <v/>
      </c>
      <c r="J167" s="60" t="str">
        <f t="shared" si="36"/>
        <v/>
      </c>
      <c r="K167" s="84" t="str">
        <f>IF(Q161="","",Q161)</f>
        <v/>
      </c>
      <c r="L167" s="405" t="str">
        <f>IF(N164="","",N164)</f>
        <v/>
      </c>
      <c r="M167" s="84">
        <f>IF(S164="","",S164)</f>
        <v>16</v>
      </c>
      <c r="N167" s="60" t="str">
        <f t="shared" si="37"/>
        <v>-</v>
      </c>
      <c r="O167" s="84">
        <f>IF(Q164="","",Q164)</f>
        <v>18</v>
      </c>
      <c r="P167" s="405" t="str">
        <f>IF(R164="","",R164)</f>
        <v>-</v>
      </c>
      <c r="Q167" s="419"/>
      <c r="R167" s="420"/>
      <c r="S167" s="420"/>
      <c r="T167" s="421"/>
      <c r="U167" s="37"/>
      <c r="V167" s="60" t="str">
        <f t="shared" si="32"/>
        <v/>
      </c>
      <c r="W167" s="94"/>
      <c r="X167" s="376"/>
      <c r="Y167" s="37"/>
      <c r="Z167" s="60" t="str">
        <f t="shared" si="33"/>
        <v/>
      </c>
      <c r="AA167" s="94"/>
      <c r="AB167" s="376"/>
      <c r="AC167" s="37">
        <v>15</v>
      </c>
      <c r="AD167" s="60" t="str">
        <f t="shared" si="34"/>
        <v>-</v>
      </c>
      <c r="AE167" s="94">
        <v>9</v>
      </c>
      <c r="AF167" s="403"/>
      <c r="AG167" s="111">
        <f>AL166</f>
        <v>4</v>
      </c>
      <c r="AH167" s="112" t="s">
        <v>9</v>
      </c>
      <c r="AI167" s="112">
        <f>AM166</f>
        <v>2</v>
      </c>
      <c r="AJ167" s="113" t="s">
        <v>6</v>
      </c>
      <c r="AK167" s="4"/>
      <c r="AL167" s="74"/>
      <c r="AM167" s="124"/>
      <c r="AN167" s="73"/>
      <c r="AO167" s="72"/>
      <c r="AP167" s="70"/>
      <c r="AQ167" s="71"/>
      <c r="AR167" s="71"/>
      <c r="AS167" s="70"/>
      <c r="BO167" s="125"/>
      <c r="BP167" s="125"/>
      <c r="BQ167" s="125"/>
      <c r="BR167" s="125"/>
      <c r="BS167" s="125"/>
      <c r="BT167" s="125"/>
      <c r="BU167" s="125"/>
    </row>
    <row r="168" spans="2:73" ht="11.25" customHeight="1" x14ac:dyDescent="0.15">
      <c r="B168" s="185" t="s">
        <v>27</v>
      </c>
      <c r="C168" s="154" t="s">
        <v>130</v>
      </c>
      <c r="D168" s="151" t="s">
        <v>62</v>
      </c>
      <c r="E168" s="93">
        <f>IF(W156="","",W156)</f>
        <v>21</v>
      </c>
      <c r="F168" s="91" t="str">
        <f t="shared" si="35"/>
        <v>-</v>
      </c>
      <c r="G168" s="90">
        <f>IF(U156="","",U156)</f>
        <v>0</v>
      </c>
      <c r="H168" s="443" t="str">
        <f>IF(X156="","",IF(X156="○","×",IF(X156="×","○")))</f>
        <v>○</v>
      </c>
      <c r="I168" s="92">
        <f>IF(W159="","",W159)</f>
        <v>10</v>
      </c>
      <c r="J168" s="91" t="str">
        <f t="shared" si="36"/>
        <v>-</v>
      </c>
      <c r="K168" s="90">
        <f>IF(U159="","",U159)</f>
        <v>15</v>
      </c>
      <c r="L168" s="404" t="str">
        <f>IF(X159="","",IF(X159="○","×",IF(X159="×","○")))</f>
        <v>○</v>
      </c>
      <c r="M168" s="90">
        <f>IF(W162="","",W162)</f>
        <v>15</v>
      </c>
      <c r="N168" s="91" t="str">
        <f t="shared" si="37"/>
        <v>-</v>
      </c>
      <c r="O168" s="90">
        <f>IF(U162="","",U162)</f>
        <v>10</v>
      </c>
      <c r="P168" s="404" t="str">
        <f>IF(X162="","",IF(X162="○","×",IF(X162="×","○")))</f>
        <v>○</v>
      </c>
      <c r="Q168" s="90">
        <f>IF(W165="","",W165)</f>
        <v>15</v>
      </c>
      <c r="R168" s="91" t="str">
        <f t="shared" ref="R168:R176" si="38">IF(Q168="","","-")</f>
        <v>-</v>
      </c>
      <c r="S168" s="90">
        <f>IF(U165="","",U165)</f>
        <v>10</v>
      </c>
      <c r="T168" s="404" t="str">
        <f>IF(X165="","",IF(X165="○","×",IF(X165="×","○")))</f>
        <v>○</v>
      </c>
      <c r="U168" s="416"/>
      <c r="V168" s="417"/>
      <c r="W168" s="417"/>
      <c r="X168" s="418"/>
      <c r="Y168" s="39">
        <v>15</v>
      </c>
      <c r="Z168" s="91" t="str">
        <f t="shared" si="33"/>
        <v>-</v>
      </c>
      <c r="AA168" s="97">
        <v>9</v>
      </c>
      <c r="AB168" s="375" t="str">
        <f>IF(Y168&lt;&gt;"",IF(Y168&gt;AA168,IF(Y169&gt;AA169,"○",IF(Y170&gt;AA170,"○","×")),IF(Y169&gt;AA169,IF(Y170&gt;AA170,"○","×"),"×")),"")</f>
        <v>○</v>
      </c>
      <c r="AC168" s="39">
        <v>15</v>
      </c>
      <c r="AD168" s="91" t="str">
        <f t="shared" si="34"/>
        <v>-</v>
      </c>
      <c r="AE168" s="97">
        <v>9</v>
      </c>
      <c r="AF168" s="402" t="str">
        <f>IF(AC168&lt;&gt;"",IF(AC168&gt;AE168,IF(AC169&gt;AE169,"○",IF(AC170&gt;AE170,"○","×")),IF(AC169&gt;AE169,IF(AC170&gt;AE170,"○","×"),"×")),"")</f>
        <v>○</v>
      </c>
      <c r="AG168" s="357" t="s">
        <v>171</v>
      </c>
      <c r="AH168" s="358"/>
      <c r="AI168" s="358"/>
      <c r="AJ168" s="359"/>
      <c r="AK168" s="4"/>
      <c r="AL168" s="96"/>
      <c r="AM168" s="123"/>
      <c r="AN168" s="82"/>
      <c r="AO168" s="81"/>
      <c r="AP168" s="79"/>
      <c r="AQ168" s="95"/>
      <c r="AR168" s="95"/>
      <c r="AS168" s="87"/>
      <c r="BO168" s="125"/>
      <c r="BP168" s="125"/>
      <c r="BQ168" s="125"/>
      <c r="BR168" s="125"/>
      <c r="BS168" s="125"/>
      <c r="BT168" s="125"/>
      <c r="BU168" s="125"/>
    </row>
    <row r="169" spans="2:73" ht="11.25" customHeight="1" x14ac:dyDescent="0.15">
      <c r="B169" s="407" t="s">
        <v>39</v>
      </c>
      <c r="C169" s="153" t="s">
        <v>131</v>
      </c>
      <c r="D169" s="147" t="s">
        <v>62</v>
      </c>
      <c r="E169" s="86">
        <f>IF(W157="","",W157)</f>
        <v>21</v>
      </c>
      <c r="F169" s="60" t="str">
        <f t="shared" si="35"/>
        <v>-</v>
      </c>
      <c r="G169" s="84">
        <f>IF(U157="","",U157)</f>
        <v>0</v>
      </c>
      <c r="H169" s="444" t="str">
        <f>IF(J166="","",J166)</f>
        <v>-</v>
      </c>
      <c r="I169" s="85">
        <f>IF(W160="","",W160)</f>
        <v>15</v>
      </c>
      <c r="J169" s="60" t="str">
        <f t="shared" si="36"/>
        <v>-</v>
      </c>
      <c r="K169" s="84">
        <f>IF(U160="","",U160)</f>
        <v>4</v>
      </c>
      <c r="L169" s="405" t="str">
        <f>IF(N166="","",N166)</f>
        <v>-</v>
      </c>
      <c r="M169" s="84">
        <f>IF(W163="","",W163)</f>
        <v>15</v>
      </c>
      <c r="N169" s="60" t="str">
        <f t="shared" si="37"/>
        <v>-</v>
      </c>
      <c r="O169" s="84">
        <f>IF(U163="","",U163)</f>
        <v>11</v>
      </c>
      <c r="P169" s="405"/>
      <c r="Q169" s="84">
        <f>IF(W166="","",W166)</f>
        <v>15</v>
      </c>
      <c r="R169" s="60" t="str">
        <f t="shared" si="38"/>
        <v>-</v>
      </c>
      <c r="S169" s="84">
        <f>IF(U166="","",U166)</f>
        <v>9</v>
      </c>
      <c r="T169" s="405"/>
      <c r="U169" s="419"/>
      <c r="V169" s="420"/>
      <c r="W169" s="420"/>
      <c r="X169" s="421"/>
      <c r="Y169" s="37">
        <v>15</v>
      </c>
      <c r="Z169" s="60" t="str">
        <f t="shared" si="33"/>
        <v>-</v>
      </c>
      <c r="AA169" s="94">
        <v>2</v>
      </c>
      <c r="AB169" s="375"/>
      <c r="AC169" s="37">
        <v>15</v>
      </c>
      <c r="AD169" s="60" t="str">
        <f t="shared" si="34"/>
        <v>-</v>
      </c>
      <c r="AE169" s="94">
        <v>10</v>
      </c>
      <c r="AF169" s="378"/>
      <c r="AG169" s="360"/>
      <c r="AH169" s="361"/>
      <c r="AI169" s="361"/>
      <c r="AJ169" s="362"/>
      <c r="AK169" s="4"/>
      <c r="AL169" s="83">
        <f>COUNTIF(E168:AF170,"○")</f>
        <v>6</v>
      </c>
      <c r="AM169" s="122">
        <f>COUNTIF(E168:AF170,"×")</f>
        <v>0</v>
      </c>
      <c r="AN169" s="82">
        <f>(IF((E168&gt;G168),1,0))+(IF((E169&gt;G169),1,0))+(IF((E170&gt;G170),1,0))+(IF((I168&gt;K168),1,0))+(IF((I169&gt;K169),1,0))+(IF((I170&gt;K170),1,0))+(IF((M168&gt;O168),1,0))+(IF((M169&gt;O169),1,0))+(IF((M170&gt;O170),1,0))+(IF((Q168&gt;S168),1,0))+(IF((Q169&gt;S169),1,0))+(IF((Q170&gt;S170),1,0))+(IF((U168&gt;W168),1,0))+(IF((U169&gt;W169),1,0))+(IF((U170&gt;W170),1,0))+(IF((Y168&gt;AA168),1,0))+(IF((Y169&gt;AA169),1,0))+(IF((Y170&gt;AA170),1,0))+(IF((AC168&gt;AE168),1,0))+(IF((AC169&gt;AE169),1,0))+(IF((AC170&gt;AE170),1,0))</f>
        <v>12</v>
      </c>
      <c r="AO169" s="81">
        <f>(IF((E168&lt;G168),1,0))+(IF((E169&lt;G169),1,0))+(IF((E170&lt;G170),1,0))+(IF((I168&lt;K168),1,0))+(IF((I169&lt;K169),1,0))+(IF((I170&lt;K170),1,0))+(IF((M168&lt;O168),1,0))+(IF((M169&lt;O169),1,0))+(IF((M170&lt;O170),1,0))+(IF((Q168&lt;S168),1,0))+(IF((Q169&lt;S169),1,0))+(IF((Q170&lt;S170),1,0))+(IF((U168&lt;W168),1,0))+(IF((U169&lt;W169),1,0))+(IF((U170&lt;W170),1,0))+(IF((Y168&lt;AA168),1,0))+(IF((Y169&lt;AA169),1,0))+(IF((Y170&lt;AA170),1,0))+(IF((AC168&lt;AE168),1,0))+(IF((AC169&lt;AE169),1,0))+(IF((AC170&lt;AE170),1,0))</f>
        <v>1</v>
      </c>
      <c r="AP169" s="79">
        <f>AN169-AO169</f>
        <v>11</v>
      </c>
      <c r="AQ169" s="80">
        <f>SUM(E168:E170,I168:I170,M168:M170,Q168:Q170,U168:U170,Y168:Y170,AC168:AC170)</f>
        <v>202</v>
      </c>
      <c r="AR169" s="80">
        <f>SUM(G168:G170,K168:K170,O168:O170,S168:S170,W168:W170,AA168:AA170,AE168:AE170)</f>
        <v>89</v>
      </c>
      <c r="AS169" s="79">
        <f>AQ169-AR169</f>
        <v>113</v>
      </c>
      <c r="BO169" s="125"/>
      <c r="BP169" s="125"/>
      <c r="BQ169" s="125"/>
      <c r="BR169" s="125"/>
      <c r="BS169" s="125"/>
      <c r="BT169" s="125"/>
      <c r="BU169" s="125"/>
    </row>
    <row r="170" spans="2:73" ht="11.25" customHeight="1" x14ac:dyDescent="0.15">
      <c r="B170" s="407"/>
      <c r="C170" s="149"/>
      <c r="D170" s="152"/>
      <c r="E170" s="86" t="str">
        <f>IF(W158="","",W158)</f>
        <v/>
      </c>
      <c r="F170" s="60" t="str">
        <f t="shared" si="35"/>
        <v/>
      </c>
      <c r="G170" s="84" t="str">
        <f>IF(U158="","",U158)</f>
        <v/>
      </c>
      <c r="H170" s="444" t="str">
        <f>IF(J167="","",J167)</f>
        <v/>
      </c>
      <c r="I170" s="85">
        <f>IF(W161="","",W161)</f>
        <v>15</v>
      </c>
      <c r="J170" s="60" t="str">
        <f t="shared" si="36"/>
        <v>-</v>
      </c>
      <c r="K170" s="84">
        <f>IF(U161="","",U161)</f>
        <v>0</v>
      </c>
      <c r="L170" s="405" t="str">
        <f>IF(N167="","",N167)</f>
        <v>-</v>
      </c>
      <c r="M170" s="84" t="str">
        <f>IF(W164="","",W164)</f>
        <v/>
      </c>
      <c r="N170" s="60" t="str">
        <f t="shared" si="37"/>
        <v/>
      </c>
      <c r="O170" s="84" t="str">
        <f>IF(U164="","",U164)</f>
        <v/>
      </c>
      <c r="P170" s="406"/>
      <c r="Q170" s="84" t="str">
        <f>IF(W167="","",W167)</f>
        <v/>
      </c>
      <c r="R170" s="60" t="str">
        <f t="shared" si="38"/>
        <v/>
      </c>
      <c r="S170" s="84" t="str">
        <f>IF(U167="","",U167)</f>
        <v/>
      </c>
      <c r="T170" s="406"/>
      <c r="U170" s="422"/>
      <c r="V170" s="423"/>
      <c r="W170" s="423"/>
      <c r="X170" s="424"/>
      <c r="Y170" s="37"/>
      <c r="Z170" s="60" t="str">
        <f t="shared" si="33"/>
        <v/>
      </c>
      <c r="AA170" s="94"/>
      <c r="AB170" s="376"/>
      <c r="AC170" s="37"/>
      <c r="AD170" s="60" t="str">
        <f t="shared" si="34"/>
        <v/>
      </c>
      <c r="AE170" s="94"/>
      <c r="AF170" s="403"/>
      <c r="AG170" s="111">
        <f>AL169</f>
        <v>6</v>
      </c>
      <c r="AH170" s="112" t="s">
        <v>9</v>
      </c>
      <c r="AI170" s="112">
        <f>AM169</f>
        <v>0</v>
      </c>
      <c r="AJ170" s="113" t="s">
        <v>6</v>
      </c>
      <c r="AK170" s="4"/>
      <c r="AL170" s="74"/>
      <c r="AM170" s="124"/>
      <c r="AN170" s="82"/>
      <c r="AO170" s="81"/>
      <c r="AP170" s="79"/>
      <c r="AQ170" s="71"/>
      <c r="AR170" s="71"/>
      <c r="AS170" s="70"/>
      <c r="BO170" s="125"/>
      <c r="BP170" s="125"/>
      <c r="BQ170" s="125"/>
      <c r="BR170" s="125"/>
      <c r="BS170" s="125"/>
      <c r="BT170" s="125"/>
      <c r="BU170" s="125"/>
    </row>
    <row r="171" spans="2:73" ht="11.25" customHeight="1" x14ac:dyDescent="0.15">
      <c r="B171" s="185" t="s">
        <v>27</v>
      </c>
      <c r="C171" s="153" t="s">
        <v>187</v>
      </c>
      <c r="D171" s="147" t="s">
        <v>73</v>
      </c>
      <c r="E171" s="93">
        <f>IF(AA156="","",AA156)</f>
        <v>21</v>
      </c>
      <c r="F171" s="91" t="str">
        <f t="shared" si="35"/>
        <v>-</v>
      </c>
      <c r="G171" s="90">
        <f>IF(Y156="","",Y156)</f>
        <v>0</v>
      </c>
      <c r="H171" s="443" t="str">
        <f>IF(AB156="","",IF(AB156="○","×",IF(AB156="×","○")))</f>
        <v>○</v>
      </c>
      <c r="I171" s="92">
        <f>IF(AA159="","",AA159)</f>
        <v>4</v>
      </c>
      <c r="J171" s="91" t="str">
        <f t="shared" si="36"/>
        <v>-</v>
      </c>
      <c r="K171" s="90">
        <f>IF(Y159="","",Y159)</f>
        <v>15</v>
      </c>
      <c r="L171" s="404" t="str">
        <f>IF(AB159="","",IF(AB159="○","×",IF(AB159="×","○")))</f>
        <v>×</v>
      </c>
      <c r="M171" s="90">
        <f>IF(AA162="","",AA162)</f>
        <v>7</v>
      </c>
      <c r="N171" s="91" t="str">
        <f t="shared" si="37"/>
        <v>-</v>
      </c>
      <c r="O171" s="90">
        <f>IF(Y162="","",Y162)</f>
        <v>15</v>
      </c>
      <c r="P171" s="404" t="str">
        <f>IF(AB162="","",IF(AB162="○","×",IF(AB162="×","○")))</f>
        <v>×</v>
      </c>
      <c r="Q171" s="90">
        <f>IF(AA165="","",AA165)</f>
        <v>7</v>
      </c>
      <c r="R171" s="91" t="str">
        <f t="shared" si="38"/>
        <v>-</v>
      </c>
      <c r="S171" s="90">
        <f>IF(Y165="","",Y165)</f>
        <v>15</v>
      </c>
      <c r="T171" s="404" t="str">
        <f>IF(AB165="","",IF(AB165="○","×",IF(AB165="×","○")))</f>
        <v>×</v>
      </c>
      <c r="U171" s="90">
        <f>IF(AA168="","",AA168)</f>
        <v>9</v>
      </c>
      <c r="V171" s="91" t="str">
        <f t="shared" ref="V171:V176" si="39">IF(U171="","","-")</f>
        <v>-</v>
      </c>
      <c r="W171" s="90">
        <f>IF(Y168="","",Y168)</f>
        <v>15</v>
      </c>
      <c r="X171" s="404" t="str">
        <f>IF(AB168="","",IF(AB168="○","×",IF(AB168="×","○")))</f>
        <v>×</v>
      </c>
      <c r="Y171" s="416"/>
      <c r="Z171" s="417"/>
      <c r="AA171" s="417"/>
      <c r="AB171" s="418"/>
      <c r="AC171" s="39">
        <v>6</v>
      </c>
      <c r="AD171" s="91" t="str">
        <f t="shared" si="34"/>
        <v>-</v>
      </c>
      <c r="AE171" s="97">
        <v>15</v>
      </c>
      <c r="AF171" s="378" t="str">
        <f>IF(AC171&lt;&gt;"",IF(AC171&gt;AE171,IF(AC172&gt;AE172,"○",IF(AC173&gt;AE173,"○","×")),IF(AC172&gt;AE172,IF(AC173&gt;AE173,"○","×"),"×")),"")</f>
        <v>×</v>
      </c>
      <c r="AG171" s="357" t="s">
        <v>178</v>
      </c>
      <c r="AH171" s="358"/>
      <c r="AI171" s="358"/>
      <c r="AJ171" s="359"/>
      <c r="AK171" s="4"/>
      <c r="AL171" s="96"/>
      <c r="AM171" s="123"/>
      <c r="AN171" s="89"/>
      <c r="AO171" s="88"/>
      <c r="AP171" s="87"/>
      <c r="AQ171" s="95"/>
      <c r="AR171" s="95"/>
      <c r="AS171" s="87"/>
      <c r="BO171" s="125"/>
      <c r="BP171" s="125"/>
      <c r="BQ171" s="125"/>
      <c r="BR171" s="125"/>
      <c r="BS171" s="125"/>
      <c r="BT171" s="125"/>
      <c r="BU171" s="125"/>
    </row>
    <row r="172" spans="2:73" ht="11.25" customHeight="1" x14ac:dyDescent="0.15">
      <c r="B172" s="407" t="s">
        <v>40</v>
      </c>
      <c r="C172" s="153" t="s">
        <v>188</v>
      </c>
      <c r="D172" s="147" t="s">
        <v>73</v>
      </c>
      <c r="E172" s="86">
        <f>IF(AA157="","",AA157)</f>
        <v>21</v>
      </c>
      <c r="F172" s="60" t="str">
        <f t="shared" si="35"/>
        <v>-</v>
      </c>
      <c r="G172" s="84">
        <f>IF(Y157="","",Y157)</f>
        <v>0</v>
      </c>
      <c r="H172" s="444" t="str">
        <f>IF(J169="","",J169)</f>
        <v>-</v>
      </c>
      <c r="I172" s="85">
        <f>IF(AA160="","",AA160)</f>
        <v>9</v>
      </c>
      <c r="J172" s="60" t="str">
        <f t="shared" si="36"/>
        <v>-</v>
      </c>
      <c r="K172" s="84">
        <f>IF(Y160="","",Y160)</f>
        <v>15</v>
      </c>
      <c r="L172" s="405" t="str">
        <f>IF(N169="","",N169)</f>
        <v>-</v>
      </c>
      <c r="M172" s="84">
        <f>IF(AA163="","",AA163)</f>
        <v>16</v>
      </c>
      <c r="N172" s="60" t="str">
        <f t="shared" si="37"/>
        <v>-</v>
      </c>
      <c r="O172" s="84">
        <f>IF(Y163="","",Y163)</f>
        <v>18</v>
      </c>
      <c r="P172" s="405" t="str">
        <f>IF(R169="","",R169)</f>
        <v>-</v>
      </c>
      <c r="Q172" s="84">
        <f>IF(AA166="","",AA166)</f>
        <v>5</v>
      </c>
      <c r="R172" s="60" t="str">
        <f t="shared" si="38"/>
        <v>-</v>
      </c>
      <c r="S172" s="84">
        <f>IF(Y166="","",Y166)</f>
        <v>15</v>
      </c>
      <c r="T172" s="405"/>
      <c r="U172" s="84">
        <f>IF(AA169="","",AA169)</f>
        <v>2</v>
      </c>
      <c r="V172" s="60" t="str">
        <f t="shared" si="39"/>
        <v>-</v>
      </c>
      <c r="W172" s="84">
        <f>IF(Y169="","",Y169)</f>
        <v>15</v>
      </c>
      <c r="X172" s="405"/>
      <c r="Y172" s="419"/>
      <c r="Z172" s="420"/>
      <c r="AA172" s="420"/>
      <c r="AB172" s="421"/>
      <c r="AC172" s="37">
        <v>7</v>
      </c>
      <c r="AD172" s="60" t="str">
        <f t="shared" si="34"/>
        <v>-</v>
      </c>
      <c r="AE172" s="94">
        <v>15</v>
      </c>
      <c r="AF172" s="378"/>
      <c r="AG172" s="360"/>
      <c r="AH172" s="361"/>
      <c r="AI172" s="361"/>
      <c r="AJ172" s="362"/>
      <c r="AK172" s="4"/>
      <c r="AL172" s="83">
        <f>COUNTIF(E171:AF173,"○")</f>
        <v>1</v>
      </c>
      <c r="AM172" s="122">
        <f>COUNTIF(E171:AF173,"×")</f>
        <v>5</v>
      </c>
      <c r="AN172" s="82">
        <f>(IF((E171&gt;G171),1,0))+(IF((E172&gt;G172),1,0))+(IF((E173&gt;G173),1,0))+(IF((I171&gt;K171),1,0))+(IF((I172&gt;K172),1,0))+(IF((I173&gt;K173),1,0))+(IF((M171&gt;O171),1,0))+(IF((M172&gt;O172),1,0))+(IF((M173&gt;O173),1,0))+(IF((Q171&gt;S171),1,0))+(IF((Q172&gt;S172),1,0))+(IF((Q173&gt;S173),1,0))+(IF((U171&gt;W171),1,0))+(IF((U172&gt;W172),1,0))+(IF((U173&gt;W173),1,0))+(IF((Y171&gt;AA171),1,0))+(IF((Y172&gt;AA172),1,0))+(IF((Y173&gt;AA173),1,0))+(IF((AC171&gt;AE171),1,0))+(IF((AC172&gt;AE172),1,0))+(IF((AC173&gt;AE173),1,0))</f>
        <v>2</v>
      </c>
      <c r="AO172" s="81">
        <f>(IF((E171&lt;G171),1,0))+(IF((E172&lt;G172),1,0))+(IF((E173&lt;G173),1,0))+(IF((I171&lt;K171),1,0))+(IF((I172&lt;K172),1,0))+(IF((I173&lt;K173),1,0))+(IF((M171&lt;O171),1,0))+(IF((M172&lt;O172),1,0))+(IF((M173&lt;O173),1,0))+(IF((Q171&lt;S171),1,0))+(IF((Q172&lt;S172),1,0))+(IF((Q173&lt;S173),1,0))+(IF((U171&lt;W171),1,0))+(IF((U172&lt;W172),1,0))+(IF((U173&lt;W173),1,0))+(IF((Y171&lt;AA171),1,0))+(IF((Y172&lt;AA172),1,0))+(IF((Y173&lt;AA173),1,0))+(IF((AC171&lt;AE171),1,0))+(IF((AC172&lt;AE172),1,0))+(IF((AC173&lt;AE173),1,0))</f>
        <v>10</v>
      </c>
      <c r="AP172" s="79">
        <f>AN172-AO172</f>
        <v>-8</v>
      </c>
      <c r="AQ172" s="80">
        <f>SUM(E171:E173,I171:I173,M171:M173,Q171:Q173,U171:U173,Y171:Y173,AC171:AC173)</f>
        <v>114</v>
      </c>
      <c r="AR172" s="80">
        <f>SUM(G171:G173,K171:K173,O171:O173,S171:S173,W171:W173,AA171:AA173,AE171:AE173)</f>
        <v>153</v>
      </c>
      <c r="AS172" s="79">
        <f>AQ172-AR172</f>
        <v>-39</v>
      </c>
      <c r="BO172" s="125"/>
      <c r="BP172" s="125"/>
      <c r="BQ172" s="125"/>
      <c r="BR172" s="125"/>
      <c r="BS172" s="125"/>
      <c r="BT172" s="125"/>
      <c r="BU172" s="125"/>
    </row>
    <row r="173" spans="2:73" ht="11.25" customHeight="1" x14ac:dyDescent="0.15">
      <c r="B173" s="407"/>
      <c r="C173" s="153"/>
      <c r="D173" s="152"/>
      <c r="E173" s="86" t="str">
        <f>IF(AA158="","",AA158)</f>
        <v/>
      </c>
      <c r="F173" s="60" t="str">
        <f t="shared" si="35"/>
        <v/>
      </c>
      <c r="G173" s="84" t="str">
        <f>IF(Y158="","",Y158)</f>
        <v/>
      </c>
      <c r="H173" s="444" t="str">
        <f>IF(J170="","",J170)</f>
        <v>-</v>
      </c>
      <c r="I173" s="85" t="str">
        <f>IF(AA161="","",AA161)</f>
        <v/>
      </c>
      <c r="J173" s="60" t="str">
        <f t="shared" si="36"/>
        <v/>
      </c>
      <c r="K173" s="84" t="str">
        <f>IF(Y161="","",Y161)</f>
        <v/>
      </c>
      <c r="L173" s="405" t="str">
        <f>IF(N170="","",N170)</f>
        <v/>
      </c>
      <c r="M173" s="84" t="str">
        <f>IF(AA164="","",AA164)</f>
        <v/>
      </c>
      <c r="N173" s="60" t="str">
        <f t="shared" si="37"/>
        <v/>
      </c>
      <c r="O173" s="84" t="str">
        <f>IF(Y164="","",Y164)</f>
        <v/>
      </c>
      <c r="P173" s="405" t="str">
        <f>IF(R170="","",R170)</f>
        <v/>
      </c>
      <c r="Q173" s="84" t="str">
        <f>IF(AA167="","",AA167)</f>
        <v/>
      </c>
      <c r="R173" s="60" t="str">
        <f t="shared" si="38"/>
        <v/>
      </c>
      <c r="S173" s="84" t="str">
        <f>IF(Y167="","",Y167)</f>
        <v/>
      </c>
      <c r="T173" s="406"/>
      <c r="U173" s="84" t="str">
        <f>IF(AA170="","",AA170)</f>
        <v/>
      </c>
      <c r="V173" s="60" t="str">
        <f t="shared" si="39"/>
        <v/>
      </c>
      <c r="W173" s="84" t="str">
        <f>IF(Y170="","",Y170)</f>
        <v/>
      </c>
      <c r="X173" s="406"/>
      <c r="Y173" s="422"/>
      <c r="Z173" s="423"/>
      <c r="AA173" s="423"/>
      <c r="AB173" s="424"/>
      <c r="AC173" s="37"/>
      <c r="AD173" s="60" t="str">
        <f t="shared" si="34"/>
        <v/>
      </c>
      <c r="AE173" s="94"/>
      <c r="AF173" s="403"/>
      <c r="AG173" s="111">
        <f>AL172</f>
        <v>1</v>
      </c>
      <c r="AH173" s="112" t="s">
        <v>9</v>
      </c>
      <c r="AI173" s="112">
        <f>AM172</f>
        <v>5</v>
      </c>
      <c r="AJ173" s="113" t="s">
        <v>6</v>
      </c>
      <c r="AK173" s="4"/>
      <c r="AL173" s="74"/>
      <c r="AM173" s="124"/>
      <c r="AN173" s="73"/>
      <c r="AO173" s="72"/>
      <c r="AP173" s="70"/>
      <c r="AQ173" s="71"/>
      <c r="AR173" s="71"/>
      <c r="AS173" s="70"/>
      <c r="BO173" s="125"/>
      <c r="BP173" s="125"/>
      <c r="BQ173" s="125"/>
      <c r="BR173" s="125"/>
      <c r="BS173" s="125"/>
      <c r="BT173" s="125"/>
      <c r="BU173" s="125"/>
    </row>
    <row r="174" spans="2:73" s="174" customFormat="1" ht="11.25" customHeight="1" x14ac:dyDescent="0.15">
      <c r="B174" s="185" t="s">
        <v>27</v>
      </c>
      <c r="C174" s="154" t="s">
        <v>132</v>
      </c>
      <c r="D174" s="167" t="s">
        <v>73</v>
      </c>
      <c r="E174" s="93">
        <f>IF(AE156="","",AE156)</f>
        <v>21</v>
      </c>
      <c r="F174" s="91" t="str">
        <f t="shared" si="35"/>
        <v>-</v>
      </c>
      <c r="G174" s="90">
        <f>IF(AC156="","",AC156)</f>
        <v>0</v>
      </c>
      <c r="H174" s="443" t="str">
        <f>IF(AF156="","",IF(AF156="○","×",IF(AF156="×","○")))</f>
        <v>○</v>
      </c>
      <c r="I174" s="92">
        <f>IF(AE159="","",AE159)</f>
        <v>15</v>
      </c>
      <c r="J174" s="91" t="str">
        <f t="shared" si="36"/>
        <v>-</v>
      </c>
      <c r="K174" s="90">
        <f>IF(AC159="","",AC159)</f>
        <v>17</v>
      </c>
      <c r="L174" s="404" t="str">
        <f>IF(AF159="","",IF(AF159="○","×",IF(AF159="×","○")))</f>
        <v>×</v>
      </c>
      <c r="M174" s="90">
        <f>IF(AE162="","",AE162)</f>
        <v>14</v>
      </c>
      <c r="N174" s="91" t="str">
        <f t="shared" si="37"/>
        <v>-</v>
      </c>
      <c r="O174" s="90">
        <f>IF(AC162="","",AC162)</f>
        <v>16</v>
      </c>
      <c r="P174" s="404" t="str">
        <f>IF(AF162="","",IF(AF162="○","×",IF(AF162="×","○")))</f>
        <v>×</v>
      </c>
      <c r="Q174" s="92">
        <f>IF(AE165="","",AE165)</f>
        <v>3</v>
      </c>
      <c r="R174" s="91" t="str">
        <f t="shared" si="38"/>
        <v>-</v>
      </c>
      <c r="S174" s="90">
        <f>IF(AC165="","",AC165)</f>
        <v>15</v>
      </c>
      <c r="T174" s="404" t="str">
        <f>IF(AF165="","",IF(AF165="○","×",IF(AF165="×","○")))</f>
        <v>×</v>
      </c>
      <c r="U174" s="92">
        <f>IF(AE168="","",AE168)</f>
        <v>9</v>
      </c>
      <c r="V174" s="91" t="str">
        <f t="shared" si="39"/>
        <v>-</v>
      </c>
      <c r="W174" s="90">
        <f>IF(AC168="","",AC168)</f>
        <v>15</v>
      </c>
      <c r="X174" s="404" t="str">
        <f>IF(AF168="","",IF(AF168="○","×",IF(AF168="×","○")))</f>
        <v>×</v>
      </c>
      <c r="Y174" s="92">
        <f>IF(AE171="","",AE171)</f>
        <v>15</v>
      </c>
      <c r="Z174" s="91" t="str">
        <f>IF(Y174="","","-")</f>
        <v>-</v>
      </c>
      <c r="AA174" s="90">
        <f>IF(AC171="","",AC171)</f>
        <v>6</v>
      </c>
      <c r="AB174" s="404" t="str">
        <f>IF(AF171="","",IF(AF171="○","×",IF(AF171="×","○")))</f>
        <v>○</v>
      </c>
      <c r="AC174" s="416"/>
      <c r="AD174" s="417"/>
      <c r="AE174" s="417"/>
      <c r="AF174" s="418"/>
      <c r="AG174" s="357" t="s">
        <v>179</v>
      </c>
      <c r="AH174" s="358"/>
      <c r="AI174" s="358"/>
      <c r="AJ174" s="359"/>
      <c r="AK174" s="4"/>
      <c r="AL174" s="83"/>
      <c r="AM174" s="122"/>
      <c r="AN174" s="89"/>
      <c r="AO174" s="88"/>
      <c r="AP174" s="87"/>
      <c r="AQ174" s="80"/>
      <c r="AR174" s="80"/>
      <c r="AS174" s="79"/>
      <c r="AT174" s="127"/>
      <c r="AU174" s="128"/>
      <c r="AV174" s="128"/>
      <c r="AW174" s="128"/>
      <c r="AX174" s="128"/>
      <c r="AY174" s="128"/>
      <c r="BH174" s="176"/>
      <c r="BI174" s="176"/>
      <c r="BJ174" s="176"/>
      <c r="BK174" s="176"/>
      <c r="BL174" s="176"/>
      <c r="BM174" s="176"/>
      <c r="BN174" s="176"/>
    </row>
    <row r="175" spans="2:73" s="174" customFormat="1" ht="11.25" customHeight="1" x14ac:dyDescent="0.15">
      <c r="B175" s="407" t="s">
        <v>39</v>
      </c>
      <c r="C175" s="153" t="s">
        <v>133</v>
      </c>
      <c r="D175" s="147" t="s">
        <v>73</v>
      </c>
      <c r="E175" s="86">
        <f>IF(AE157="","",AE157)</f>
        <v>21</v>
      </c>
      <c r="F175" s="60" t="str">
        <f t="shared" si="35"/>
        <v>-</v>
      </c>
      <c r="G175" s="84">
        <f>IF(AC157="","",AC157)</f>
        <v>0</v>
      </c>
      <c r="H175" s="444" t="str">
        <f>IF(J160="","",J160)</f>
        <v/>
      </c>
      <c r="I175" s="85">
        <f>IF(AE160="","",AE160)</f>
        <v>15</v>
      </c>
      <c r="J175" s="60" t="str">
        <f t="shared" si="36"/>
        <v>-</v>
      </c>
      <c r="K175" s="84">
        <f>IF(AC160="","",AC160)</f>
        <v>12</v>
      </c>
      <c r="L175" s="405" t="str">
        <f>IF(N166="","",N166)</f>
        <v>-</v>
      </c>
      <c r="M175" s="84">
        <f>IF(AE163="","",AE163)</f>
        <v>15</v>
      </c>
      <c r="N175" s="60" t="str">
        <f t="shared" si="37"/>
        <v>-</v>
      </c>
      <c r="O175" s="84">
        <f>IF(AC163="","",AC163)</f>
        <v>13</v>
      </c>
      <c r="P175" s="405" t="str">
        <f>IF(R166="","",R166)</f>
        <v/>
      </c>
      <c r="Q175" s="85">
        <f>IF(AE166="","",AE166)</f>
        <v>15</v>
      </c>
      <c r="R175" s="60" t="str">
        <f t="shared" si="38"/>
        <v>-</v>
      </c>
      <c r="S175" s="84">
        <f>IF(AC166="","",AC166)</f>
        <v>13</v>
      </c>
      <c r="T175" s="405" t="str">
        <f>IF(AD166="","",AD166)</f>
        <v>-</v>
      </c>
      <c r="U175" s="85">
        <f>IF(AE169="","",AE169)</f>
        <v>10</v>
      </c>
      <c r="V175" s="60" t="str">
        <f t="shared" si="39"/>
        <v>-</v>
      </c>
      <c r="W175" s="84">
        <f>IF(AC169="","",AC169)</f>
        <v>15</v>
      </c>
      <c r="X175" s="405" t="str">
        <f>IF(AH166="","",AH166)</f>
        <v/>
      </c>
      <c r="Y175" s="85">
        <f>IF(AE172="","",AE172)</f>
        <v>15</v>
      </c>
      <c r="Z175" s="60" t="str">
        <f>IF(Y175="","","-")</f>
        <v>-</v>
      </c>
      <c r="AA175" s="84">
        <f>IF(AC172="","",AC172)</f>
        <v>7</v>
      </c>
      <c r="AB175" s="405">
        <f>IF(AL166="","",AL166)</f>
        <v>4</v>
      </c>
      <c r="AC175" s="419"/>
      <c r="AD175" s="420"/>
      <c r="AE175" s="420"/>
      <c r="AF175" s="421"/>
      <c r="AG175" s="360"/>
      <c r="AH175" s="361"/>
      <c r="AI175" s="361"/>
      <c r="AJ175" s="362"/>
      <c r="AK175" s="4"/>
      <c r="AL175" s="83">
        <f>COUNTIF(E174:AF176,"○")</f>
        <v>2</v>
      </c>
      <c r="AM175" s="122">
        <f>COUNTIF(E174:AF176,"×")</f>
        <v>4</v>
      </c>
      <c r="AN175" s="82">
        <f>(IF((E174&gt;G174),1,0))+(IF((E175&gt;G175),1,0))+(IF((E176&gt;G176),1,0))+(IF((I174&gt;K174),1,0))+(IF((I175&gt;K175),1,0))+(IF((I176&gt;K176),1,0))+(IF((M174&gt;O174),1,0))+(IF((M175&gt;O175),1,0))+(IF((M176&gt;O176),1,0))+(IF((Q174&gt;S174),1,0))+(IF((Q175&gt;S175),1,0))+(IF((Q176&gt;S176),1,0))+(IF((U174&gt;W174),1,0))+(IF((U175&gt;W175),1,0))+(IF((U176&gt;W176),1,0))+(IF((Y174&gt;AA174),1,0))+(IF((Y175&gt;AA175),1,0))+(IF((Y176&gt;AA176),1,0))+(IF((AC174&gt;AE174),1,0))+(IF((AC175&gt;AE175),1,0))+(IF((AC176&gt;AE176),1,0))</f>
        <v>7</v>
      </c>
      <c r="AO175" s="81">
        <f>(IF((E174&lt;G174),1,0))+(IF((E175&lt;G175),1,0))+(IF((E176&lt;G176),1,0))+(IF((I174&lt;K174),1,0))+(IF((I175&lt;K175),1,0))+(IF((I176&lt;K176),1,0))+(IF((M174&lt;O174),1,0))+(IF((M175&lt;O175),1,0))+(IF((M176&lt;O176),1,0))+(IF((Q174&lt;S174),1,0))+(IF((Q175&lt;S175),1,0))+(IF((Q176&lt;S176),1,0))+(IF((U174&lt;W174),1,0))+(IF((U175&lt;W175),1,0))+(IF((U176&lt;W176),1,0))+(IF((Y174&lt;AA174),1,0))+(IF((Y175&lt;AA175),1,0))+(IF((Y176&lt;AA176),1,0))+(IF((AC174&lt;AE174),1,0))+(IF((AC175&lt;AE175),1,0))+(IF((AC176&lt;AE176),1,0))</f>
        <v>8</v>
      </c>
      <c r="AP175" s="79">
        <f>AN175-AO175</f>
        <v>-1</v>
      </c>
      <c r="AQ175" s="80">
        <f>SUM(E174:E176,I174:I176,M174:M176,Q174:Q176,U174:U176,Y174:Y176,AC174:AC176)</f>
        <v>197</v>
      </c>
      <c r="AR175" s="80">
        <f>SUM(G174:G176,K174:K176,O174:O176,S174:S176,W174:W176,AA174:AA176,AE174:AE176)</f>
        <v>174</v>
      </c>
      <c r="AS175" s="79">
        <f>AQ175-AR175</f>
        <v>23</v>
      </c>
      <c r="AT175" s="127"/>
      <c r="AU175" s="128"/>
      <c r="AV175" s="128"/>
      <c r="AW175" s="128"/>
      <c r="AX175" s="128"/>
      <c r="AY175" s="128"/>
      <c r="BH175" s="176"/>
      <c r="BI175" s="176"/>
      <c r="BJ175" s="176"/>
      <c r="BK175" s="176"/>
      <c r="BL175" s="176"/>
      <c r="BM175" s="176"/>
      <c r="BN175" s="176"/>
    </row>
    <row r="176" spans="2:73" s="174" customFormat="1" ht="11.25" customHeight="1" thickBot="1" x14ac:dyDescent="0.2">
      <c r="B176" s="407"/>
      <c r="C176" s="155"/>
      <c r="D176" s="156"/>
      <c r="E176" s="78" t="str">
        <f>IF(AE158="","",AE158)</f>
        <v/>
      </c>
      <c r="F176" s="76" t="str">
        <f t="shared" si="35"/>
        <v/>
      </c>
      <c r="G176" s="75" t="str">
        <f>IF(AC158="","",AC158)</f>
        <v/>
      </c>
      <c r="H176" s="445" t="str">
        <f>IF(J161="","",J161)</f>
        <v/>
      </c>
      <c r="I176" s="77">
        <f>IF(AE161="","",AE161)</f>
        <v>11</v>
      </c>
      <c r="J176" s="76" t="str">
        <f t="shared" si="36"/>
        <v>-</v>
      </c>
      <c r="K176" s="75">
        <f>IF(AC161="","",AC161)</f>
        <v>15</v>
      </c>
      <c r="L176" s="446" t="str">
        <f>IF(N167="","",N167)</f>
        <v>-</v>
      </c>
      <c r="M176" s="75">
        <f>IF(AE164="","",AE164)</f>
        <v>9</v>
      </c>
      <c r="N176" s="76" t="str">
        <f t="shared" si="37"/>
        <v>-</v>
      </c>
      <c r="O176" s="75">
        <f>IF(AC164="","",AC164)</f>
        <v>15</v>
      </c>
      <c r="P176" s="446" t="str">
        <f>IF(R167="","",R167)</f>
        <v/>
      </c>
      <c r="Q176" s="77">
        <f>IF(AE167="","",AE167)</f>
        <v>9</v>
      </c>
      <c r="R176" s="76" t="str">
        <f t="shared" si="38"/>
        <v>-</v>
      </c>
      <c r="S176" s="75">
        <f>IF(AC167="","",AC167)</f>
        <v>15</v>
      </c>
      <c r="T176" s="446" t="str">
        <f>IF(AD167="","",AD167)</f>
        <v>-</v>
      </c>
      <c r="U176" s="77" t="str">
        <f>IF(AE170="","",AE170)</f>
        <v/>
      </c>
      <c r="V176" s="76" t="str">
        <f t="shared" si="39"/>
        <v/>
      </c>
      <c r="W176" s="75" t="str">
        <f>IF(AC170="","",AC170)</f>
        <v/>
      </c>
      <c r="X176" s="446" t="str">
        <f>IF(AH167="","",AH167)</f>
        <v>勝</v>
      </c>
      <c r="Y176" s="77" t="str">
        <f>IF(AE173="","",AE173)</f>
        <v/>
      </c>
      <c r="Z176" s="76" t="str">
        <f>IF(Y176="","","-")</f>
        <v/>
      </c>
      <c r="AA176" s="75" t="str">
        <f>IF(AC173="","",AC173)</f>
        <v/>
      </c>
      <c r="AB176" s="446" t="str">
        <f>IF(AL167="","",AL167)</f>
        <v/>
      </c>
      <c r="AC176" s="447"/>
      <c r="AD176" s="448"/>
      <c r="AE176" s="448"/>
      <c r="AF176" s="449"/>
      <c r="AG176" s="114">
        <f>AL175</f>
        <v>2</v>
      </c>
      <c r="AH176" s="115" t="s">
        <v>9</v>
      </c>
      <c r="AI176" s="115">
        <f>AM175</f>
        <v>4</v>
      </c>
      <c r="AJ176" s="116" t="s">
        <v>6</v>
      </c>
      <c r="AK176" s="4"/>
      <c r="AL176" s="74"/>
      <c r="AM176" s="124"/>
      <c r="AN176" s="73"/>
      <c r="AO176" s="72"/>
      <c r="AP176" s="70"/>
      <c r="AQ176" s="71"/>
      <c r="AR176" s="71"/>
      <c r="AS176" s="70"/>
      <c r="AT176" s="127"/>
      <c r="AU176" s="128"/>
      <c r="AV176" s="128"/>
      <c r="AW176" s="128"/>
      <c r="AX176" s="128"/>
      <c r="AY176" s="128"/>
      <c r="BH176" s="176"/>
      <c r="BI176" s="176"/>
      <c r="BJ176" s="176"/>
      <c r="BK176" s="176"/>
      <c r="BL176" s="176"/>
      <c r="BM176" s="176"/>
      <c r="BN176" s="176"/>
    </row>
    <row r="177" spans="1:75" s="174" customFormat="1" ht="15" customHeight="1" x14ac:dyDescent="0.15">
      <c r="B177" s="219"/>
      <c r="C177" s="177" t="s">
        <v>89</v>
      </c>
      <c r="D177" s="150"/>
      <c r="E177" s="222"/>
      <c r="F177" s="162"/>
      <c r="G177" s="222"/>
      <c r="H177" s="242"/>
      <c r="I177" s="222"/>
      <c r="J177" s="162"/>
      <c r="K177" s="222"/>
      <c r="L177" s="242"/>
      <c r="M177" s="222"/>
      <c r="N177" s="162"/>
      <c r="O177" s="222"/>
      <c r="P177" s="242"/>
      <c r="Q177" s="222"/>
      <c r="R177" s="162"/>
      <c r="S177" s="222"/>
      <c r="T177" s="242"/>
      <c r="U177" s="222"/>
      <c r="V177" s="162"/>
      <c r="W177" s="222"/>
      <c r="X177" s="242"/>
      <c r="Y177" s="222"/>
      <c r="Z177" s="162"/>
      <c r="AA177" s="222"/>
      <c r="AB177" s="242"/>
      <c r="AC177" s="242"/>
      <c r="AD177" s="242"/>
      <c r="AE177" s="242"/>
      <c r="AF177" s="242"/>
      <c r="AG177" s="112"/>
      <c r="AH177" s="112"/>
      <c r="AI177" s="112"/>
      <c r="AJ177" s="112"/>
      <c r="AR177" s="224"/>
      <c r="AS177" s="223"/>
      <c r="AT177" s="127"/>
      <c r="AU177" s="128"/>
      <c r="AV177" s="128"/>
      <c r="AW177" s="128"/>
      <c r="AX177" s="128"/>
      <c r="AY177" s="128"/>
      <c r="BH177" s="176"/>
      <c r="BI177" s="176"/>
      <c r="BJ177" s="176"/>
      <c r="BK177" s="176"/>
      <c r="BL177" s="176"/>
      <c r="BM177" s="176"/>
      <c r="BN177" s="176"/>
    </row>
    <row r="178" spans="1:75" s="174" customFormat="1" ht="15" customHeight="1" x14ac:dyDescent="0.15">
      <c r="B178" s="219"/>
      <c r="C178" s="177" t="s">
        <v>90</v>
      </c>
      <c r="D178" s="150"/>
      <c r="E178" s="222"/>
      <c r="F178" s="162"/>
      <c r="G178" s="222"/>
      <c r="H178" s="242"/>
      <c r="I178" s="222"/>
      <c r="J178" s="162"/>
      <c r="K178" s="222"/>
      <c r="L178" s="242"/>
      <c r="M178" s="222"/>
      <c r="N178" s="162"/>
      <c r="O178" s="222"/>
      <c r="P178" s="242"/>
      <c r="Q178" s="222"/>
      <c r="R178" s="162"/>
      <c r="S178" s="222"/>
      <c r="T178" s="242"/>
      <c r="U178" s="222"/>
      <c r="V178" s="162"/>
      <c r="W178" s="222"/>
      <c r="X178" s="242"/>
      <c r="Y178" s="222"/>
      <c r="Z178" s="162"/>
      <c r="AA178" s="222"/>
      <c r="AB178" s="242"/>
      <c r="AC178" s="242"/>
      <c r="AD178" s="242"/>
      <c r="AE178" s="242"/>
      <c r="AF178" s="242"/>
      <c r="AG178" s="112"/>
      <c r="AH178" s="112"/>
      <c r="AI178" s="112"/>
      <c r="AJ178" s="112"/>
      <c r="AR178" s="224"/>
      <c r="AS178" s="223"/>
      <c r="AT178" s="127"/>
      <c r="AU178" s="128"/>
      <c r="AV178" s="128"/>
      <c r="AW178" s="128"/>
      <c r="AX178" s="128"/>
      <c r="AY178" s="128"/>
      <c r="BH178" s="176"/>
      <c r="BI178" s="176"/>
      <c r="BJ178" s="176"/>
      <c r="BK178" s="176"/>
      <c r="BL178" s="176"/>
      <c r="BM178" s="176"/>
      <c r="BN178" s="176"/>
    </row>
    <row r="179" spans="1:75" s="174" customFormat="1" ht="15.95" customHeight="1" thickBot="1" x14ac:dyDescent="0.25">
      <c r="C179" s="177"/>
      <c r="D179" s="175"/>
      <c r="E179" s="175"/>
      <c r="F179" s="175"/>
      <c r="G179" s="175"/>
      <c r="H179" s="175"/>
      <c r="I179" s="175"/>
      <c r="J179" s="175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R179" s="224"/>
      <c r="AS179" s="223"/>
      <c r="AT179" s="127"/>
      <c r="AU179" s="128"/>
      <c r="AV179" s="128"/>
      <c r="AW179" s="128"/>
      <c r="AX179" s="128"/>
      <c r="AY179" s="128"/>
      <c r="BH179" s="176"/>
      <c r="BI179" s="176"/>
      <c r="BJ179" s="176"/>
      <c r="BK179" s="176"/>
      <c r="BL179" s="176"/>
      <c r="BM179" s="176"/>
      <c r="BN179" s="176"/>
    </row>
    <row r="180" spans="1:75" s="174" customFormat="1" ht="15.95" customHeight="1" x14ac:dyDescent="0.2">
      <c r="A180" s="213"/>
      <c r="B180" s="213"/>
      <c r="C180" s="204"/>
      <c r="D180" s="214"/>
      <c r="E180" s="214"/>
      <c r="F180" s="214"/>
      <c r="G180" s="214"/>
      <c r="H180" s="214"/>
      <c r="I180" s="214"/>
      <c r="J180" s="214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4"/>
      <c r="V180" s="214"/>
      <c r="W180" s="214"/>
      <c r="X180" s="214"/>
      <c r="Y180" s="214"/>
      <c r="Z180" s="214"/>
      <c r="AA180" s="214"/>
      <c r="AB180" s="214"/>
      <c r="AC180" s="214"/>
      <c r="AD180" s="214"/>
      <c r="AE180" s="214"/>
      <c r="AF180" s="214"/>
      <c r="AG180" s="214"/>
      <c r="AH180" s="213"/>
      <c r="AI180" s="213"/>
      <c r="AJ180" s="213"/>
      <c r="AK180" s="213"/>
      <c r="AL180" s="213"/>
      <c r="AM180" s="213"/>
      <c r="AR180" s="224"/>
      <c r="AS180" s="223"/>
      <c r="AT180" s="127"/>
      <c r="AU180" s="128"/>
      <c r="AV180" s="128"/>
      <c r="AW180" s="128"/>
      <c r="AX180" s="128"/>
      <c r="AY180" s="128"/>
      <c r="BH180" s="176"/>
      <c r="BI180" s="176"/>
      <c r="BJ180" s="176"/>
      <c r="BK180" s="176"/>
      <c r="BL180" s="176"/>
      <c r="BM180" s="176"/>
      <c r="BN180" s="176"/>
    </row>
    <row r="181" spans="1:75" ht="15" customHeight="1" x14ac:dyDescent="0.15">
      <c r="O181" s="248" t="s">
        <v>34</v>
      </c>
      <c r="P181" s="248"/>
      <c r="Q181" s="248"/>
      <c r="R181" s="248"/>
      <c r="S181" s="248"/>
      <c r="T181" s="248"/>
      <c r="U181" s="248"/>
      <c r="V181" s="248"/>
      <c r="W181" s="248"/>
      <c r="X181" s="248"/>
      <c r="Y181" s="163"/>
      <c r="Z181" s="248" t="s">
        <v>35</v>
      </c>
      <c r="AA181" s="248"/>
      <c r="AB181" s="248"/>
      <c r="AC181" s="248"/>
      <c r="AD181" s="248"/>
      <c r="AE181" s="248"/>
      <c r="AF181" s="248"/>
      <c r="AG181" s="248"/>
      <c r="AH181" s="248"/>
      <c r="AI181" s="248"/>
      <c r="AJ181" s="248"/>
      <c r="AK181" s="248"/>
      <c r="BC181" s="128"/>
      <c r="BD181" s="128"/>
      <c r="BO181" s="125"/>
      <c r="BP181" s="125"/>
      <c r="BQ181" s="125"/>
      <c r="BR181" s="125"/>
      <c r="BS181" s="125"/>
      <c r="BT181" s="125"/>
      <c r="BU181" s="125"/>
      <c r="BW181" s="130"/>
    </row>
    <row r="182" spans="1:75" ht="15" customHeight="1" x14ac:dyDescent="0.15">
      <c r="C182" s="414" t="s">
        <v>43</v>
      </c>
      <c r="D182" s="414"/>
      <c r="E182" s="414"/>
      <c r="F182" s="414"/>
      <c r="G182" s="414"/>
      <c r="H182" s="414"/>
      <c r="I182" s="414"/>
      <c r="J182" s="414"/>
      <c r="K182" s="414"/>
      <c r="L182" s="414"/>
      <c r="M182" s="414"/>
      <c r="N182" s="415"/>
      <c r="O182" s="319" t="s">
        <v>97</v>
      </c>
      <c r="P182" s="320"/>
      <c r="Q182" s="320"/>
      <c r="R182" s="320"/>
      <c r="S182" s="320"/>
      <c r="T182" s="476" t="s">
        <v>99</v>
      </c>
      <c r="U182" s="476"/>
      <c r="V182" s="476"/>
      <c r="W182" s="476"/>
      <c r="X182" s="477"/>
      <c r="Y182" s="128"/>
      <c r="Z182" s="319" t="s">
        <v>91</v>
      </c>
      <c r="AA182" s="320"/>
      <c r="AB182" s="320"/>
      <c r="AC182" s="320"/>
      <c r="AD182" s="320"/>
      <c r="AE182" s="476" t="s">
        <v>62</v>
      </c>
      <c r="AF182" s="476"/>
      <c r="AG182" s="476"/>
      <c r="AH182" s="476"/>
      <c r="AI182" s="477"/>
      <c r="AJ182" s="143"/>
      <c r="BO182" s="125"/>
      <c r="BP182" s="125"/>
      <c r="BQ182" s="125"/>
      <c r="BR182" s="125"/>
      <c r="BS182" s="125"/>
      <c r="BT182" s="125"/>
      <c r="BU182" s="125"/>
      <c r="BW182" s="130"/>
    </row>
    <row r="183" spans="1:75" ht="15" customHeight="1" x14ac:dyDescent="0.15">
      <c r="C183" s="414"/>
      <c r="D183" s="414"/>
      <c r="E183" s="414"/>
      <c r="F183" s="414"/>
      <c r="G183" s="414"/>
      <c r="H183" s="414"/>
      <c r="I183" s="414"/>
      <c r="J183" s="414"/>
      <c r="K183" s="414"/>
      <c r="L183" s="414"/>
      <c r="M183" s="414"/>
      <c r="N183" s="415"/>
      <c r="O183" s="309" t="s">
        <v>98</v>
      </c>
      <c r="P183" s="310"/>
      <c r="Q183" s="310"/>
      <c r="R183" s="310"/>
      <c r="S183" s="310"/>
      <c r="T183" s="478" t="s">
        <v>99</v>
      </c>
      <c r="U183" s="478"/>
      <c r="V183" s="478"/>
      <c r="W183" s="478"/>
      <c r="X183" s="479"/>
      <c r="Y183" s="128"/>
      <c r="Z183" s="309" t="s">
        <v>92</v>
      </c>
      <c r="AA183" s="310"/>
      <c r="AB183" s="310"/>
      <c r="AC183" s="310"/>
      <c r="AD183" s="310"/>
      <c r="AE183" s="478" t="s">
        <v>62</v>
      </c>
      <c r="AF183" s="478"/>
      <c r="AG183" s="478"/>
      <c r="AH183" s="478"/>
      <c r="AI183" s="479"/>
      <c r="AJ183" s="137"/>
      <c r="AK183" s="137"/>
      <c r="AL183" s="137"/>
      <c r="AM183" s="138"/>
      <c r="AN183" s="138"/>
      <c r="AO183" s="138"/>
      <c r="BO183" s="125"/>
      <c r="BP183" s="125"/>
      <c r="BQ183" s="125"/>
      <c r="BR183" s="125"/>
      <c r="BS183" s="125"/>
      <c r="BT183" s="125"/>
      <c r="BU183" s="125"/>
      <c r="BW183" s="130"/>
    </row>
    <row r="184" spans="1:75" ht="15" customHeight="1" x14ac:dyDescent="0.15"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90" t="s">
        <v>44</v>
      </c>
      <c r="P184" s="190"/>
      <c r="Q184" s="190"/>
      <c r="R184" s="190"/>
      <c r="S184" s="190"/>
      <c r="T184" s="190"/>
      <c r="U184" s="190"/>
      <c r="V184" s="190"/>
      <c r="W184" s="190"/>
      <c r="X184" s="190"/>
      <c r="Y184" s="163"/>
      <c r="Z184" s="248" t="s">
        <v>45</v>
      </c>
      <c r="AA184" s="248"/>
      <c r="AB184" s="248"/>
      <c r="AC184" s="248"/>
      <c r="AD184" s="248"/>
      <c r="AE184" s="248"/>
      <c r="AF184" s="248"/>
      <c r="AG184" s="248"/>
      <c r="AH184" s="248"/>
      <c r="AI184" s="248"/>
      <c r="AJ184" s="248"/>
      <c r="AK184" s="248"/>
      <c r="AL184" s="137"/>
      <c r="AM184" s="138"/>
      <c r="AN184" s="138"/>
      <c r="AO184" s="138"/>
      <c r="BO184" s="125"/>
      <c r="BP184" s="125"/>
      <c r="BQ184" s="125"/>
      <c r="BR184" s="125"/>
      <c r="BS184" s="125"/>
      <c r="BT184" s="125"/>
      <c r="BU184" s="125"/>
      <c r="BW184" s="130"/>
    </row>
    <row r="185" spans="1:75" ht="15" customHeight="1" x14ac:dyDescent="0.15">
      <c r="C185" s="314" t="s">
        <v>47</v>
      </c>
      <c r="D185" s="314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319" t="s">
        <v>102</v>
      </c>
      <c r="P185" s="320"/>
      <c r="Q185" s="320"/>
      <c r="R185" s="320"/>
      <c r="S185" s="320"/>
      <c r="T185" s="476" t="s">
        <v>99</v>
      </c>
      <c r="U185" s="476"/>
      <c r="V185" s="476"/>
      <c r="W185" s="476"/>
      <c r="X185" s="477"/>
      <c r="Y185" s="128"/>
      <c r="Z185" s="319" t="s">
        <v>100</v>
      </c>
      <c r="AA185" s="320"/>
      <c r="AB185" s="320"/>
      <c r="AC185" s="320"/>
      <c r="AD185" s="320"/>
      <c r="AE185" s="476" t="s">
        <v>62</v>
      </c>
      <c r="AF185" s="476"/>
      <c r="AG185" s="476"/>
      <c r="AH185" s="476"/>
      <c r="AI185" s="477"/>
      <c r="AJ185" s="143"/>
      <c r="AL185" s="137"/>
      <c r="AM185" s="138"/>
      <c r="AN185" s="138"/>
      <c r="AO185" s="138"/>
      <c r="BO185" s="125"/>
      <c r="BP185" s="125"/>
      <c r="BQ185" s="125"/>
      <c r="BR185" s="125"/>
      <c r="BS185" s="125"/>
      <c r="BT185" s="125"/>
      <c r="BU185" s="125"/>
      <c r="BW185" s="130"/>
    </row>
    <row r="186" spans="1:75" ht="15" customHeight="1" x14ac:dyDescent="0.15">
      <c r="C186" s="314"/>
      <c r="D186" s="314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309" t="s">
        <v>103</v>
      </c>
      <c r="P186" s="310"/>
      <c r="Q186" s="310"/>
      <c r="R186" s="310"/>
      <c r="S186" s="310"/>
      <c r="T186" s="478" t="s">
        <v>99</v>
      </c>
      <c r="U186" s="478"/>
      <c r="V186" s="478"/>
      <c r="W186" s="478"/>
      <c r="X186" s="479"/>
      <c r="Y186" s="128"/>
      <c r="Z186" s="309" t="s">
        <v>101</v>
      </c>
      <c r="AA186" s="310"/>
      <c r="AB186" s="310"/>
      <c r="AC186" s="310"/>
      <c r="AD186" s="310"/>
      <c r="AE186" s="478" t="s">
        <v>73</v>
      </c>
      <c r="AF186" s="478"/>
      <c r="AG186" s="478"/>
      <c r="AH186" s="478"/>
      <c r="AI186" s="479"/>
      <c r="AJ186" s="137"/>
      <c r="AK186" s="137"/>
      <c r="AL186" s="137"/>
      <c r="AM186" s="138"/>
      <c r="AN186" s="138"/>
      <c r="AO186" s="138"/>
      <c r="BO186" s="125"/>
      <c r="BP186" s="125"/>
      <c r="BQ186" s="125"/>
      <c r="BR186" s="125"/>
      <c r="BS186" s="125"/>
      <c r="BT186" s="125"/>
      <c r="BU186" s="125"/>
      <c r="BW186" s="130"/>
    </row>
    <row r="187" spans="1:75" ht="3" customHeight="1" thickBot="1" x14ac:dyDescent="0.2">
      <c r="C187" s="157"/>
      <c r="D187" s="158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238"/>
      <c r="AD187" s="238"/>
      <c r="AE187" s="238"/>
      <c r="AF187" s="238"/>
      <c r="AG187" s="160"/>
      <c r="AH187" s="148"/>
      <c r="AI187" s="148"/>
      <c r="AJ187" s="148"/>
      <c r="AK187" s="148"/>
      <c r="AL187" s="148"/>
      <c r="AM187" s="148"/>
      <c r="AN187" s="148"/>
      <c r="AO187" s="148"/>
      <c r="BO187" s="125"/>
      <c r="BP187" s="125"/>
      <c r="BQ187" s="125"/>
      <c r="BR187" s="125"/>
      <c r="BS187" s="125"/>
      <c r="BT187" s="125"/>
      <c r="BU187" s="125"/>
    </row>
    <row r="188" spans="1:75" ht="11.25" customHeight="1" x14ac:dyDescent="0.15">
      <c r="C188" s="385" t="s">
        <v>46</v>
      </c>
      <c r="D188" s="386"/>
      <c r="E188" s="332" t="str">
        <f>C190</f>
        <v>大石修伍</v>
      </c>
      <c r="F188" s="333"/>
      <c r="G188" s="333"/>
      <c r="H188" s="334"/>
      <c r="I188" s="335" t="str">
        <f>C193</f>
        <v>安藤真奈</v>
      </c>
      <c r="J188" s="333"/>
      <c r="K188" s="333"/>
      <c r="L188" s="334"/>
      <c r="M188" s="335" t="str">
        <f>C196</f>
        <v>猪川ももか</v>
      </c>
      <c r="N188" s="333"/>
      <c r="O188" s="333"/>
      <c r="P188" s="334"/>
      <c r="Q188" s="335" t="str">
        <f>C199</f>
        <v>高津圭吾</v>
      </c>
      <c r="R188" s="333"/>
      <c r="S188" s="333"/>
      <c r="T188" s="334"/>
      <c r="U188" s="497" t="str">
        <f>C202</f>
        <v>内田琴羽</v>
      </c>
      <c r="V188" s="498"/>
      <c r="W188" s="498"/>
      <c r="X188" s="498"/>
      <c r="Y188" s="335" t="str">
        <f>C205</f>
        <v>山川千穂</v>
      </c>
      <c r="Z188" s="333"/>
      <c r="AA188" s="333"/>
      <c r="AB188" s="336"/>
      <c r="AC188" s="337" t="s">
        <v>0</v>
      </c>
      <c r="AD188" s="338"/>
      <c r="AE188" s="338"/>
      <c r="AF188" s="339"/>
      <c r="AG188" s="46"/>
      <c r="AH188" s="456" t="s">
        <v>2</v>
      </c>
      <c r="AI188" s="457"/>
      <c r="AJ188" s="450" t="s">
        <v>3</v>
      </c>
      <c r="AK188" s="452"/>
      <c r="AL188" s="451"/>
      <c r="AM188" s="453" t="s">
        <v>4</v>
      </c>
      <c r="AN188" s="454"/>
      <c r="AO188" s="455"/>
      <c r="BO188" s="125"/>
      <c r="BP188" s="125"/>
      <c r="BQ188" s="125"/>
      <c r="BR188" s="125"/>
      <c r="BS188" s="125"/>
      <c r="BT188" s="125"/>
      <c r="BU188" s="125"/>
    </row>
    <row r="189" spans="1:75" ht="11.25" customHeight="1" thickBot="1" x14ac:dyDescent="0.2">
      <c r="C189" s="387"/>
      <c r="D189" s="388"/>
      <c r="E189" s="340" t="str">
        <f>C191</f>
        <v>眞鍋頼斗</v>
      </c>
      <c r="F189" s="341"/>
      <c r="G189" s="341"/>
      <c r="H189" s="342"/>
      <c r="I189" s="343" t="str">
        <f>C194</f>
        <v>鈴木未来</v>
      </c>
      <c r="J189" s="341"/>
      <c r="K189" s="341"/>
      <c r="L189" s="342"/>
      <c r="M189" s="343" t="str">
        <f>C197</f>
        <v>續木友葵</v>
      </c>
      <c r="N189" s="341"/>
      <c r="O189" s="341"/>
      <c r="P189" s="342"/>
      <c r="Q189" s="343" t="str">
        <f>C200</f>
        <v>鈴木恭祐</v>
      </c>
      <c r="R189" s="341"/>
      <c r="S189" s="341"/>
      <c r="T189" s="342"/>
      <c r="U189" s="343" t="str">
        <f>C203</f>
        <v>池内一優</v>
      </c>
      <c r="V189" s="341"/>
      <c r="W189" s="341"/>
      <c r="X189" s="341"/>
      <c r="Y189" s="343" t="str">
        <f>C206</f>
        <v>竹崎菜華</v>
      </c>
      <c r="Z189" s="341"/>
      <c r="AA189" s="341"/>
      <c r="AB189" s="344"/>
      <c r="AC189" s="363" t="s">
        <v>1</v>
      </c>
      <c r="AD189" s="364"/>
      <c r="AE189" s="364"/>
      <c r="AF189" s="365"/>
      <c r="AG189" s="46"/>
      <c r="AH189" s="57" t="s">
        <v>5</v>
      </c>
      <c r="AI189" s="56" t="s">
        <v>6</v>
      </c>
      <c r="AJ189" s="57" t="s">
        <v>25</v>
      </c>
      <c r="AK189" s="56" t="s">
        <v>7</v>
      </c>
      <c r="AL189" s="55" t="s">
        <v>8</v>
      </c>
      <c r="AM189" s="117" t="s">
        <v>25</v>
      </c>
      <c r="AN189" s="56" t="s">
        <v>7</v>
      </c>
      <c r="AO189" s="55" t="s">
        <v>8</v>
      </c>
      <c r="BO189" s="125"/>
      <c r="BP189" s="125"/>
      <c r="BQ189" s="125"/>
      <c r="BR189" s="125"/>
      <c r="BS189" s="125"/>
      <c r="BT189" s="125"/>
      <c r="BU189" s="125"/>
    </row>
    <row r="190" spans="1:75" ht="11.25" customHeight="1" x14ac:dyDescent="0.15">
      <c r="B190" s="186" t="s">
        <v>28</v>
      </c>
      <c r="C190" s="146" t="s">
        <v>91</v>
      </c>
      <c r="D190" s="147" t="s">
        <v>62</v>
      </c>
      <c r="E190" s="366"/>
      <c r="F190" s="367"/>
      <c r="G190" s="367"/>
      <c r="H190" s="368"/>
      <c r="I190" s="37">
        <v>17</v>
      </c>
      <c r="J190" s="28" t="str">
        <f>IF(I190="","","-")</f>
        <v>-</v>
      </c>
      <c r="K190" s="36">
        <v>15</v>
      </c>
      <c r="L190" s="374" t="str">
        <f>IF(I190&lt;&gt;"",IF(I190&gt;K190,IF(I191&gt;K191,"○",IF(I192&gt;K192,"○","×")),IF(I191&gt;K191,IF(I192&gt;K192,"○","×"),"×")),"")</f>
        <v>○</v>
      </c>
      <c r="M190" s="37">
        <v>15</v>
      </c>
      <c r="N190" s="54" t="str">
        <f t="shared" ref="N190:N195" si="40">IF(M190="","","-")</f>
        <v>-</v>
      </c>
      <c r="O190" s="53">
        <v>6</v>
      </c>
      <c r="P190" s="374" t="str">
        <f>IF(M190&lt;&gt;"",IF(M190&gt;O190,IF(M191&gt;O191,"○",IF(M192&gt;O192,"○","×")),IF(M191&gt;O191,IF(M192&gt;O192,"○","×"),"×")),"")</f>
        <v>○</v>
      </c>
      <c r="Q190" s="37">
        <v>7</v>
      </c>
      <c r="R190" s="54" t="str">
        <f t="shared" ref="R190:R198" si="41">IF(Q190="","","-")</f>
        <v>-</v>
      </c>
      <c r="S190" s="53">
        <v>15</v>
      </c>
      <c r="T190" s="374" t="str">
        <f>IF(Q190&lt;&gt;"",IF(Q190&gt;S190,IF(Q191&gt;S191,"○",IF(Q192&gt;S192,"○","×")),IF(Q191&gt;S191,IF(Q192&gt;S192,"○","×"),"×")),"")</f>
        <v>×</v>
      </c>
      <c r="U190" s="37">
        <v>15</v>
      </c>
      <c r="V190" s="54" t="str">
        <f t="shared" ref="V190:V201" si="42">IF(U190="","","-")</f>
        <v>-</v>
      </c>
      <c r="W190" s="53">
        <v>10</v>
      </c>
      <c r="X190" s="458" t="str">
        <f>IF(U190&lt;&gt;"",IF(U190&gt;W190,IF(U191&gt;W191,"○",IF(U192&gt;W192,"○","×")),IF(U191&gt;W191,IF(U192&gt;W192,"○","×"),"×")),"")</f>
        <v>○</v>
      </c>
      <c r="Y190" s="37">
        <v>13</v>
      </c>
      <c r="Z190" s="54" t="str">
        <f t="shared" ref="Z190:Z204" si="43">IF(Y190="","","-")</f>
        <v>-</v>
      </c>
      <c r="AA190" s="53">
        <v>15</v>
      </c>
      <c r="AB190" s="458" t="str">
        <f>IF(Y190&lt;&gt;"",IF(Y190&gt;AA190,IF(Y191&gt;AA191,"○",IF(Y192&gt;AA192,"○","×")),IF(Y191&gt;AA191,IF(Y192&gt;AA192,"○","×"),"×")),"")</f>
        <v>×</v>
      </c>
      <c r="AC190" s="459" t="s">
        <v>182</v>
      </c>
      <c r="AD190" s="460"/>
      <c r="AE190" s="460"/>
      <c r="AF190" s="461"/>
      <c r="AG190" s="46"/>
      <c r="AH190" s="26"/>
      <c r="AI190" s="22"/>
      <c r="AJ190" s="25"/>
      <c r="AK190" s="24"/>
      <c r="AL190" s="21"/>
      <c r="AM190" s="118"/>
      <c r="AN190" s="22"/>
      <c r="AO190" s="21"/>
      <c r="BO190" s="125"/>
      <c r="BP190" s="125"/>
      <c r="BQ190" s="125"/>
      <c r="BR190" s="125"/>
      <c r="BS190" s="125"/>
      <c r="BT190" s="125"/>
      <c r="BU190" s="125"/>
    </row>
    <row r="191" spans="1:75" ht="11.25" customHeight="1" x14ac:dyDescent="0.15">
      <c r="B191" s="186"/>
      <c r="C191" s="146" t="s">
        <v>92</v>
      </c>
      <c r="D191" s="147" t="s">
        <v>62</v>
      </c>
      <c r="E191" s="369"/>
      <c r="F191" s="352"/>
      <c r="G191" s="352"/>
      <c r="H191" s="353"/>
      <c r="I191" s="37">
        <v>15</v>
      </c>
      <c r="J191" s="28" t="str">
        <f>IF(I191="","","-")</f>
        <v>-</v>
      </c>
      <c r="K191" s="52">
        <v>11</v>
      </c>
      <c r="L191" s="375"/>
      <c r="M191" s="37">
        <v>15</v>
      </c>
      <c r="N191" s="28" t="str">
        <f t="shared" si="40"/>
        <v>-</v>
      </c>
      <c r="O191" s="36">
        <v>9</v>
      </c>
      <c r="P191" s="375"/>
      <c r="Q191" s="37">
        <v>6</v>
      </c>
      <c r="R191" s="28" t="str">
        <f t="shared" si="41"/>
        <v>-</v>
      </c>
      <c r="S191" s="36">
        <v>15</v>
      </c>
      <c r="T191" s="375"/>
      <c r="U191" s="37">
        <v>15</v>
      </c>
      <c r="V191" s="28" t="str">
        <f t="shared" si="42"/>
        <v>-</v>
      </c>
      <c r="W191" s="36">
        <v>6</v>
      </c>
      <c r="X191" s="409"/>
      <c r="Y191" s="37">
        <v>13</v>
      </c>
      <c r="Z191" s="28" t="str">
        <f t="shared" si="43"/>
        <v>-</v>
      </c>
      <c r="AA191" s="36">
        <v>15</v>
      </c>
      <c r="AB191" s="409"/>
      <c r="AC191" s="395"/>
      <c r="AD191" s="396"/>
      <c r="AE191" s="396"/>
      <c r="AF191" s="397"/>
      <c r="AG191" s="35"/>
      <c r="AH191" s="26">
        <f>COUNTIF(E190:AB192,"○")</f>
        <v>3</v>
      </c>
      <c r="AI191" s="22">
        <f>COUNTIF(E190:AB192,"×")</f>
        <v>2</v>
      </c>
      <c r="AJ191" s="25">
        <f>(IF((E190&gt;G190),1,0))+(IF((E191&gt;G191),1,0))+(IF((E192&gt;G192),1,0))+(IF((I190&gt;K190),1,0))+(IF((I191&gt;K191),1,0))+(IF((I192&gt;K192),1,0))+(IF((M190&gt;O190),1,0))+(IF((M191&gt;O191),1,0))+(IF((M192&gt;O192),1,0))+(IF((Q190&gt;S190),1,0))+(IF((Q191&gt;S191),1,0))+(IF((Q192&gt;S192),1,0))+(IF((U190&gt;W190),1,0))+(IF((U191&gt;W191),1,0))+(IF((U192&gt;W192),1,0))+(IF((Y190&gt;AA190),1,0))+(IF((Y191&gt;AA191),1,0))+(IF((Y192&gt;AA192),1,0))</f>
        <v>6</v>
      </c>
      <c r="AK191" s="24">
        <f>(IF((E190&lt;G190),1,0))+(IF((E191&lt;G191),1,0))+(IF((E192&lt;G192),1,0))+(IF((I190&lt;K190),1,0))+(IF((I191&lt;K191),1,0))+(IF((I192&lt;K192),1,0))+(IF((M190&lt;O190),1,0))+(IF((M191&lt;O191),1,0))+(IF((M192&lt;O192),1,0))+(IF((Q190&lt;S190),1,0))+(IF((Q191&lt;S191),1,0))+(IF((Q192&lt;S192),1,0))+(IF((U190&lt;W190),1,0))+(IF((U191&lt;W191),1,0))+(IF((U192&lt;W192),1,0))+(IF((Y190&lt;AA190),1,0))+(IF((Y191&lt;AA191),1,0))+(IF((Y192&lt;AA192),1,0))</f>
        <v>4</v>
      </c>
      <c r="AL191" s="23">
        <f>AJ191-AK191</f>
        <v>2</v>
      </c>
      <c r="AM191" s="118">
        <f>SUM(E190:E192,I190:I192,M190:M192,Q190:Q192,U190:U192,Y190:Y192)</f>
        <v>131</v>
      </c>
      <c r="AN191" s="22">
        <f>SUM(G190:G192,K190:K192,O190:O192,S190:S192,W190:W192,AA190:AA192)</f>
        <v>117</v>
      </c>
      <c r="AO191" s="21">
        <f>AM191-AN191</f>
        <v>14</v>
      </c>
      <c r="BO191" s="125"/>
      <c r="BP191" s="125"/>
      <c r="BQ191" s="125"/>
      <c r="BR191" s="125"/>
      <c r="BS191" s="125"/>
      <c r="BT191" s="125"/>
      <c r="BU191" s="125"/>
    </row>
    <row r="192" spans="1:75" ht="11.25" customHeight="1" x14ac:dyDescent="0.15">
      <c r="B192" s="186"/>
      <c r="C192" s="149"/>
      <c r="D192" s="150"/>
      <c r="E192" s="370"/>
      <c r="F192" s="355"/>
      <c r="G192" s="355"/>
      <c r="H192" s="356"/>
      <c r="I192" s="49"/>
      <c r="J192" s="28" t="str">
        <f>IF(I192="","","-")</f>
        <v/>
      </c>
      <c r="K192" s="47"/>
      <c r="L192" s="376"/>
      <c r="M192" s="49"/>
      <c r="N192" s="48" t="str">
        <f t="shared" si="40"/>
        <v/>
      </c>
      <c r="O192" s="47"/>
      <c r="P192" s="375"/>
      <c r="Q192" s="37"/>
      <c r="R192" s="28" t="str">
        <f t="shared" si="41"/>
        <v/>
      </c>
      <c r="S192" s="36"/>
      <c r="T192" s="375"/>
      <c r="U192" s="37"/>
      <c r="V192" s="28" t="str">
        <f t="shared" si="42"/>
        <v/>
      </c>
      <c r="W192" s="36"/>
      <c r="X192" s="409"/>
      <c r="Y192" s="37"/>
      <c r="Z192" s="28" t="str">
        <f t="shared" si="43"/>
        <v/>
      </c>
      <c r="AA192" s="36"/>
      <c r="AB192" s="409"/>
      <c r="AC192" s="10">
        <f>AH191</f>
        <v>3</v>
      </c>
      <c r="AD192" s="9" t="s">
        <v>9</v>
      </c>
      <c r="AE192" s="9">
        <f>AI191</f>
        <v>2</v>
      </c>
      <c r="AF192" s="8" t="s">
        <v>6</v>
      </c>
      <c r="AG192" s="46"/>
      <c r="AH192" s="26"/>
      <c r="AI192" s="22"/>
      <c r="AJ192" s="25"/>
      <c r="AK192" s="24"/>
      <c r="AL192" s="21"/>
      <c r="AM192" s="118"/>
      <c r="AN192" s="22"/>
      <c r="AO192" s="21"/>
      <c r="BO192" s="125"/>
      <c r="BP192" s="125"/>
      <c r="BQ192" s="125"/>
      <c r="BR192" s="125"/>
      <c r="BS192" s="125"/>
      <c r="BT192" s="125"/>
      <c r="BU192" s="125"/>
    </row>
    <row r="193" spans="2:73" ht="11.25" customHeight="1" x14ac:dyDescent="0.15">
      <c r="B193" s="186" t="s">
        <v>27</v>
      </c>
      <c r="C193" s="146" t="s">
        <v>93</v>
      </c>
      <c r="D193" s="151" t="s">
        <v>85</v>
      </c>
      <c r="E193" s="30">
        <f>IF(K190="","",K190)</f>
        <v>15</v>
      </c>
      <c r="F193" s="28" t="str">
        <f t="shared" ref="F193:F207" si="44">IF(E193="","","-")</f>
        <v>-</v>
      </c>
      <c r="G193" s="27">
        <f>IF(I190="","",I190)</f>
        <v>17</v>
      </c>
      <c r="H193" s="345" t="str">
        <f>IF(L190="","",IF(L190="○","×",IF(L190="×","○")))</f>
        <v>×</v>
      </c>
      <c r="I193" s="348"/>
      <c r="J193" s="349"/>
      <c r="K193" s="349"/>
      <c r="L193" s="350"/>
      <c r="M193" s="37">
        <v>13</v>
      </c>
      <c r="N193" s="28" t="str">
        <f t="shared" si="40"/>
        <v>-</v>
      </c>
      <c r="O193" s="36">
        <v>15</v>
      </c>
      <c r="P193" s="398" t="str">
        <f>IF(M193&lt;&gt;"",IF(M193&gt;O193,IF(M194&gt;O194,"○",IF(M195&gt;O195,"○","×")),IF(M194&gt;O194,IF(M195&gt;O195,"○","×"),"×")),"")</f>
        <v>×</v>
      </c>
      <c r="Q193" s="39">
        <v>5</v>
      </c>
      <c r="R193" s="32" t="str">
        <f t="shared" si="41"/>
        <v>-</v>
      </c>
      <c r="S193" s="38">
        <v>15</v>
      </c>
      <c r="T193" s="398" t="str">
        <f>IF(Q193&lt;&gt;"",IF(Q193&gt;S193,IF(Q194&gt;S194,"○",IF(Q195&gt;S195,"○","×")),IF(Q194&gt;S194,IF(Q195&gt;S195,"○","×"),"×")),"")</f>
        <v>×</v>
      </c>
      <c r="U193" s="39">
        <v>19</v>
      </c>
      <c r="V193" s="32" t="str">
        <f t="shared" si="42"/>
        <v>-</v>
      </c>
      <c r="W193" s="38">
        <v>21</v>
      </c>
      <c r="X193" s="408" t="str">
        <f>IF(U193&lt;&gt;"",IF(U193&gt;W193,IF(U194&gt;W194,"○",IF(U195&gt;W195,"○","×")),IF(U194&gt;W194,IF(U195&gt;W195,"○","×"),"×")),"")</f>
        <v>×</v>
      </c>
      <c r="Y193" s="39">
        <v>11</v>
      </c>
      <c r="Z193" s="32" t="str">
        <f t="shared" si="43"/>
        <v>-</v>
      </c>
      <c r="AA193" s="38">
        <v>15</v>
      </c>
      <c r="AB193" s="408" t="str">
        <f>IF(Y193&lt;&gt;"",IF(Y193&gt;AA193,IF(Y194&gt;AA194,"○",IF(Y195&gt;AA195,"○","×")),IF(Y194&gt;AA194,IF(Y195&gt;AA195,"○","×"),"×")),"")</f>
        <v>×</v>
      </c>
      <c r="AC193" s="392" t="s">
        <v>185</v>
      </c>
      <c r="AD193" s="393"/>
      <c r="AE193" s="393"/>
      <c r="AF193" s="394"/>
      <c r="AG193" s="46"/>
      <c r="AH193" s="45"/>
      <c r="AI193" s="42"/>
      <c r="AJ193" s="44"/>
      <c r="AK193" s="43"/>
      <c r="AL193" s="41"/>
      <c r="AM193" s="119"/>
      <c r="AN193" s="42"/>
      <c r="AO193" s="41"/>
      <c r="BO193" s="125"/>
      <c r="BP193" s="125"/>
      <c r="BQ193" s="125"/>
      <c r="BR193" s="125"/>
      <c r="BS193" s="125"/>
      <c r="BT193" s="125"/>
      <c r="BU193" s="125"/>
    </row>
    <row r="194" spans="2:73" ht="11.25" customHeight="1" x14ac:dyDescent="0.15">
      <c r="B194" s="186"/>
      <c r="C194" s="146" t="s">
        <v>94</v>
      </c>
      <c r="D194" s="147" t="s">
        <v>85</v>
      </c>
      <c r="E194" s="30">
        <f>IF(K191="","",K191)</f>
        <v>11</v>
      </c>
      <c r="F194" s="28" t="str">
        <f t="shared" si="44"/>
        <v>-</v>
      </c>
      <c r="G194" s="27">
        <f>IF(I191="","",I191)</f>
        <v>15</v>
      </c>
      <c r="H194" s="346" t="str">
        <f>IF(J191="","",J191)</f>
        <v>-</v>
      </c>
      <c r="I194" s="351"/>
      <c r="J194" s="352"/>
      <c r="K194" s="352"/>
      <c r="L194" s="353"/>
      <c r="M194" s="37">
        <v>15</v>
      </c>
      <c r="N194" s="28" t="str">
        <f t="shared" si="40"/>
        <v>-</v>
      </c>
      <c r="O194" s="36">
        <v>12</v>
      </c>
      <c r="P194" s="375"/>
      <c r="Q194" s="37">
        <v>13</v>
      </c>
      <c r="R194" s="28" t="str">
        <f t="shared" si="41"/>
        <v>-</v>
      </c>
      <c r="S194" s="36">
        <v>15</v>
      </c>
      <c r="T194" s="375"/>
      <c r="U194" s="37">
        <v>9</v>
      </c>
      <c r="V194" s="28" t="str">
        <f t="shared" si="42"/>
        <v>-</v>
      </c>
      <c r="W194" s="36">
        <v>15</v>
      </c>
      <c r="X194" s="409"/>
      <c r="Y194" s="37">
        <v>9</v>
      </c>
      <c r="Z194" s="28" t="str">
        <f t="shared" si="43"/>
        <v>-</v>
      </c>
      <c r="AA194" s="36">
        <v>15</v>
      </c>
      <c r="AB194" s="409"/>
      <c r="AC194" s="395"/>
      <c r="AD194" s="396"/>
      <c r="AE194" s="396"/>
      <c r="AF194" s="397"/>
      <c r="AG194" s="35"/>
      <c r="AH194" s="26">
        <f>COUNTIF(E193:AB195,"○")</f>
        <v>0</v>
      </c>
      <c r="AI194" s="22">
        <f>COUNTIF(E193:AB195,"×")</f>
        <v>5</v>
      </c>
      <c r="AJ194" s="25">
        <f>(IF((E193&gt;G193),1,0))+(IF((E194&gt;G194),1,0))+(IF((E195&gt;G195),1,0))+(IF((I193&gt;K193),1,0))+(IF((I194&gt;K194),1,0))+(IF((I195&gt;K195),1,0))+(IF((M193&gt;O193),1,0))+(IF((M194&gt;O194),1,0))+(IF((M195&gt;O195),1,0))+(IF((Q193&gt;S193),1,0))+(IF((Q194&gt;S194),1,0))+(IF((Q195&gt;S195),1,0))+(IF((U193&gt;W193),1,0))+(IF((U194&gt;W194),1,0))+(IF((U195&gt;W195),1,0))+(IF((Y193&gt;AA193),1,0))+(IF((Y194&gt;AA194),1,0))+(IF((Y195&gt;AA195),1,0))</f>
        <v>1</v>
      </c>
      <c r="AK194" s="24">
        <f>(IF((E193&lt;G193),1,0))+(IF((E194&lt;G194),1,0))+(IF((E195&lt;G195),1,0))+(IF((I193&lt;K193),1,0))+(IF((I194&lt;K194),1,0))+(IF((I195&lt;K195),1,0))+(IF((M193&lt;O193),1,0))+(IF((M194&lt;O194),1,0))+(IF((M195&lt;O195),1,0))+(IF((Q193&lt;S193),1,0))+(IF((Q194&lt;S194),1,0))+(IF((Q195&lt;S195),1,0))+(IF((U193&lt;W193),1,0))+(IF((U194&lt;W194),1,0))+(IF((U195&lt;W195),1,0))+(IF((Y193&lt;AA193),1,0))+(IF((Y194&lt;AA194),1,0))+(IF((Y195&lt;AA195),1,0))</f>
        <v>10</v>
      </c>
      <c r="AL194" s="23">
        <f>AJ194-AK194</f>
        <v>-9</v>
      </c>
      <c r="AM194" s="118">
        <f>SUM(E193:E195,I193:I195,M193:M195,Q193:Q195,U193:U195,Y193:Y195)</f>
        <v>129</v>
      </c>
      <c r="AN194" s="22">
        <f>SUM(G193:G195,K193:K195,O193:O195,S193:S195,W193:W195,AA193:AA195)</f>
        <v>170</v>
      </c>
      <c r="AO194" s="21">
        <f>AM194-AN194</f>
        <v>-41</v>
      </c>
      <c r="BO194" s="125"/>
      <c r="BP194" s="125"/>
      <c r="BQ194" s="125"/>
      <c r="BR194" s="125"/>
      <c r="BS194" s="125"/>
      <c r="BT194" s="125"/>
      <c r="BU194" s="125"/>
    </row>
    <row r="195" spans="2:73" ht="11.25" customHeight="1" x14ac:dyDescent="0.15">
      <c r="B195" s="186"/>
      <c r="C195" s="149"/>
      <c r="D195" s="152"/>
      <c r="E195" s="51" t="str">
        <f>IF(K192="","",K192)</f>
        <v/>
      </c>
      <c r="F195" s="28" t="str">
        <f t="shared" si="44"/>
        <v/>
      </c>
      <c r="G195" s="50" t="str">
        <f>IF(I192="","",I192)</f>
        <v/>
      </c>
      <c r="H195" s="347" t="str">
        <f>IF(J192="","",J192)</f>
        <v/>
      </c>
      <c r="I195" s="354"/>
      <c r="J195" s="355"/>
      <c r="K195" s="355"/>
      <c r="L195" s="356"/>
      <c r="M195" s="49">
        <v>9</v>
      </c>
      <c r="N195" s="28" t="str">
        <f t="shared" si="40"/>
        <v>-</v>
      </c>
      <c r="O195" s="47">
        <v>15</v>
      </c>
      <c r="P195" s="376"/>
      <c r="Q195" s="49"/>
      <c r="R195" s="48" t="str">
        <f t="shared" si="41"/>
        <v/>
      </c>
      <c r="S195" s="47"/>
      <c r="T195" s="376"/>
      <c r="U195" s="49"/>
      <c r="V195" s="48" t="str">
        <f t="shared" si="42"/>
        <v/>
      </c>
      <c r="W195" s="47"/>
      <c r="X195" s="409"/>
      <c r="Y195" s="49"/>
      <c r="Z195" s="48" t="str">
        <f t="shared" si="43"/>
        <v/>
      </c>
      <c r="AA195" s="47"/>
      <c r="AB195" s="409"/>
      <c r="AC195" s="10">
        <f>AH194</f>
        <v>0</v>
      </c>
      <c r="AD195" s="9" t="s">
        <v>16</v>
      </c>
      <c r="AE195" s="9">
        <f>AI194</f>
        <v>5</v>
      </c>
      <c r="AF195" s="8" t="s">
        <v>15</v>
      </c>
      <c r="AG195" s="46"/>
      <c r="AH195" s="16"/>
      <c r="AI195" s="13"/>
      <c r="AJ195" s="15"/>
      <c r="AK195" s="14"/>
      <c r="AL195" s="12"/>
      <c r="AM195" s="120"/>
      <c r="AN195" s="13"/>
      <c r="AO195" s="12"/>
      <c r="BO195" s="125"/>
      <c r="BP195" s="125"/>
      <c r="BQ195" s="125"/>
      <c r="BR195" s="125"/>
      <c r="BS195" s="125"/>
      <c r="BT195" s="125"/>
      <c r="BU195" s="125"/>
    </row>
    <row r="196" spans="2:73" ht="11.25" customHeight="1" x14ac:dyDescent="0.15">
      <c r="B196" s="186" t="s">
        <v>27</v>
      </c>
      <c r="C196" s="153" t="s">
        <v>95</v>
      </c>
      <c r="D196" s="147" t="s">
        <v>73</v>
      </c>
      <c r="E196" s="30">
        <f>IF(O190="","",O190)</f>
        <v>6</v>
      </c>
      <c r="F196" s="32" t="str">
        <f t="shared" si="44"/>
        <v>-</v>
      </c>
      <c r="G196" s="27">
        <f>IF(M190="","",M190)</f>
        <v>15</v>
      </c>
      <c r="H196" s="345" t="str">
        <f>IF(P190="","",IF(P190="○","×",IF(P190="×","○")))</f>
        <v>×</v>
      </c>
      <c r="I196" s="29">
        <f>IF(O193="","",O193)</f>
        <v>15</v>
      </c>
      <c r="J196" s="28" t="str">
        <f t="shared" ref="J196:J207" si="45">IF(I196="","","-")</f>
        <v>-</v>
      </c>
      <c r="K196" s="27">
        <f>IF(M193="","",M193)</f>
        <v>13</v>
      </c>
      <c r="L196" s="345" t="str">
        <f>IF(P193="","",IF(P193="○","×",IF(P193="×","○")))</f>
        <v>○</v>
      </c>
      <c r="M196" s="348"/>
      <c r="N196" s="349"/>
      <c r="O196" s="349"/>
      <c r="P196" s="350"/>
      <c r="Q196" s="37">
        <v>14</v>
      </c>
      <c r="R196" s="28" t="str">
        <f t="shared" si="41"/>
        <v>-</v>
      </c>
      <c r="S196" s="36">
        <v>15</v>
      </c>
      <c r="T196" s="375" t="str">
        <f>IF(Q196&lt;&gt;"",IF(Q196&gt;S196,IF(Q197&gt;S197,"○",IF(Q198&gt;S198,"○","×")),IF(Q197&gt;S197,IF(Q198&gt;S198,"○","×"),"×")),"")</f>
        <v>×</v>
      </c>
      <c r="U196" s="37">
        <v>12</v>
      </c>
      <c r="V196" s="28" t="str">
        <f t="shared" si="42"/>
        <v>-</v>
      </c>
      <c r="W196" s="36">
        <v>15</v>
      </c>
      <c r="X196" s="408" t="str">
        <f>IF(U196&lt;&gt;"",IF(U196&gt;W196,IF(U197&gt;W197,"○",IF(U198&gt;W198,"○","×")),IF(U197&gt;W197,IF(U198&gt;W198,"○","×"),"×")),"")</f>
        <v>×</v>
      </c>
      <c r="Y196" s="37">
        <v>10</v>
      </c>
      <c r="Z196" s="28" t="str">
        <f t="shared" si="43"/>
        <v>-</v>
      </c>
      <c r="AA196" s="36">
        <v>15</v>
      </c>
      <c r="AB196" s="408" t="str">
        <f>IF(Y196&lt;&gt;"",IF(Y196&gt;AA196,IF(Y197&gt;AA197,"○",IF(Y198&gt;AA198,"○","×")),IF(Y197&gt;AA197,IF(Y198&gt;AA198,"○","×"),"×")),"")</f>
        <v>×</v>
      </c>
      <c r="AC196" s="392" t="s">
        <v>184</v>
      </c>
      <c r="AD196" s="393"/>
      <c r="AE196" s="393"/>
      <c r="AF196" s="394"/>
      <c r="AG196" s="46"/>
      <c r="AH196" s="26"/>
      <c r="AI196" s="22"/>
      <c r="AJ196" s="25"/>
      <c r="AK196" s="24"/>
      <c r="AL196" s="21"/>
      <c r="AM196" s="118"/>
      <c r="AN196" s="22"/>
      <c r="AO196" s="21"/>
      <c r="BO196" s="125"/>
      <c r="BP196" s="125"/>
      <c r="BQ196" s="125"/>
      <c r="BR196" s="125"/>
      <c r="BS196" s="125"/>
      <c r="BT196" s="125"/>
      <c r="BU196" s="125"/>
    </row>
    <row r="197" spans="2:73" ht="11.25" customHeight="1" x14ac:dyDescent="0.15">
      <c r="B197" s="186"/>
      <c r="C197" s="153" t="s">
        <v>96</v>
      </c>
      <c r="D197" s="147" t="s">
        <v>73</v>
      </c>
      <c r="E197" s="30">
        <f>IF(O191="","",O191)</f>
        <v>9</v>
      </c>
      <c r="F197" s="28" t="str">
        <f t="shared" si="44"/>
        <v>-</v>
      </c>
      <c r="G197" s="27">
        <f>IF(M191="","",M191)</f>
        <v>15</v>
      </c>
      <c r="H197" s="346" t="str">
        <f>IF(J194="","",J194)</f>
        <v/>
      </c>
      <c r="I197" s="29">
        <f>IF(O194="","",O194)</f>
        <v>12</v>
      </c>
      <c r="J197" s="28" t="str">
        <f t="shared" si="45"/>
        <v>-</v>
      </c>
      <c r="K197" s="27">
        <f>IF(M194="","",M194)</f>
        <v>15</v>
      </c>
      <c r="L197" s="346" t="str">
        <f>IF(N194="","",N194)</f>
        <v>-</v>
      </c>
      <c r="M197" s="351"/>
      <c r="N197" s="352"/>
      <c r="O197" s="352"/>
      <c r="P197" s="353"/>
      <c r="Q197" s="37">
        <v>7</v>
      </c>
      <c r="R197" s="28" t="str">
        <f t="shared" si="41"/>
        <v>-</v>
      </c>
      <c r="S197" s="36">
        <v>15</v>
      </c>
      <c r="T197" s="375"/>
      <c r="U197" s="37">
        <v>5</v>
      </c>
      <c r="V197" s="28" t="str">
        <f t="shared" si="42"/>
        <v>-</v>
      </c>
      <c r="W197" s="36">
        <v>15</v>
      </c>
      <c r="X197" s="409"/>
      <c r="Y197" s="37">
        <v>13</v>
      </c>
      <c r="Z197" s="28" t="str">
        <f t="shared" si="43"/>
        <v>-</v>
      </c>
      <c r="AA197" s="36">
        <v>15</v>
      </c>
      <c r="AB197" s="409"/>
      <c r="AC197" s="395"/>
      <c r="AD197" s="396"/>
      <c r="AE197" s="396"/>
      <c r="AF197" s="397"/>
      <c r="AG197" s="35"/>
      <c r="AH197" s="26">
        <f>COUNTIF(E196:AB198,"○")</f>
        <v>1</v>
      </c>
      <c r="AI197" s="22">
        <f>COUNTIF(E196:AB198,"×")</f>
        <v>4</v>
      </c>
      <c r="AJ197" s="25">
        <f>(IF((E196&gt;G196),1,0))+(IF((E197&gt;G197),1,0))+(IF((E198&gt;G198),1,0))+(IF((I196&gt;K196),1,0))+(IF((I197&gt;K197),1,0))+(IF((I198&gt;K198),1,0))+(IF((M196&gt;O196),1,0))+(IF((M197&gt;O197),1,0))+(IF((M198&gt;O198),1,0))+(IF((Q196&gt;S196),1,0))+(IF((Q197&gt;S197),1,0))+(IF((Q198&gt;S198),1,0))+(IF((U196&gt;W196),1,0))+(IF((U197&gt;W197),1,0))+(IF((U198&gt;W198),1,0))+(IF((Y196&gt;AA196),1,0))+(IF((Y197&gt;AA197),1,0))+(IF((Y198&gt;AA198),1,0))</f>
        <v>2</v>
      </c>
      <c r="AK197" s="24">
        <f>(IF((E196&lt;G196),1,0))+(IF((E197&lt;G197),1,0))+(IF((E198&lt;G198),1,0))+(IF((I196&lt;K196),1,0))+(IF((I197&lt;K197),1,0))+(IF((I198&lt;K198),1,0))+(IF((M196&lt;O196),1,0))+(IF((M197&lt;O197),1,0))+(IF((M198&lt;O198),1,0))+(IF((Q196&lt;S196),1,0))+(IF((Q197&lt;S197),1,0))+(IF((Q198&lt;S198),1,0))+(IF((U196&lt;W196),1,0))+(IF((U197&lt;W197),1,0))+(IF((U198&lt;W198),1,0))+(IF((Y196&lt;AA196),1,0))+(IF((Y197&lt;AA197),1,0))+(IF((Y198&lt;AA198),1,0))</f>
        <v>9</v>
      </c>
      <c r="AL197" s="23">
        <f>AJ197-AK197</f>
        <v>-7</v>
      </c>
      <c r="AM197" s="118">
        <f>SUM(E196:E198,I196:I198,M196:M198,Q196:Q198,U196:U198,Y196:Y198)</f>
        <v>118</v>
      </c>
      <c r="AN197" s="22">
        <f>SUM(G196:G198,K196:K198,O196:O198,S196:S198,W196:W198,AA196:AA198)</f>
        <v>157</v>
      </c>
      <c r="AO197" s="21">
        <f>AM197-AN197</f>
        <v>-39</v>
      </c>
      <c r="BO197" s="125"/>
      <c r="BP197" s="125"/>
      <c r="BQ197" s="125"/>
      <c r="BR197" s="125"/>
      <c r="BS197" s="125"/>
      <c r="BT197" s="125"/>
      <c r="BU197" s="125"/>
    </row>
    <row r="198" spans="2:73" ht="11.25" customHeight="1" x14ac:dyDescent="0.15">
      <c r="B198" s="186"/>
      <c r="C198" s="149"/>
      <c r="D198" s="150"/>
      <c r="E198" s="30" t="str">
        <f>IF(O192="","",O192)</f>
        <v/>
      </c>
      <c r="F198" s="28" t="str">
        <f t="shared" si="44"/>
        <v/>
      </c>
      <c r="G198" s="27" t="str">
        <f>IF(M192="","",M192)</f>
        <v/>
      </c>
      <c r="H198" s="346" t="str">
        <f>IF(J195="","",J195)</f>
        <v/>
      </c>
      <c r="I198" s="29">
        <f>IF(O195="","",O195)</f>
        <v>15</v>
      </c>
      <c r="J198" s="28" t="str">
        <f t="shared" si="45"/>
        <v>-</v>
      </c>
      <c r="K198" s="27">
        <f>IF(M195="","",M195)</f>
        <v>9</v>
      </c>
      <c r="L198" s="346" t="str">
        <f>IF(N195="","",N195)</f>
        <v>-</v>
      </c>
      <c r="M198" s="351"/>
      <c r="N198" s="352"/>
      <c r="O198" s="352"/>
      <c r="P198" s="353"/>
      <c r="Q198" s="37"/>
      <c r="R198" s="28" t="str">
        <f t="shared" si="41"/>
        <v/>
      </c>
      <c r="S198" s="36"/>
      <c r="T198" s="376"/>
      <c r="U198" s="37"/>
      <c r="V198" s="28" t="str">
        <f t="shared" si="42"/>
        <v/>
      </c>
      <c r="W198" s="36"/>
      <c r="X198" s="410"/>
      <c r="Y198" s="37"/>
      <c r="Z198" s="28" t="str">
        <f t="shared" si="43"/>
        <v/>
      </c>
      <c r="AA198" s="36"/>
      <c r="AB198" s="410"/>
      <c r="AC198" s="10">
        <f>AH197</f>
        <v>1</v>
      </c>
      <c r="AD198" s="9" t="s">
        <v>16</v>
      </c>
      <c r="AE198" s="9">
        <f>AI197</f>
        <v>4</v>
      </c>
      <c r="AF198" s="8" t="s">
        <v>15</v>
      </c>
      <c r="AG198" s="46"/>
      <c r="AH198" s="26"/>
      <c r="AI198" s="22"/>
      <c r="AJ198" s="25"/>
      <c r="AK198" s="24"/>
      <c r="AL198" s="21"/>
      <c r="AM198" s="118"/>
      <c r="AN198" s="22"/>
      <c r="AO198" s="21"/>
      <c r="BO198" s="125"/>
      <c r="BP198" s="125"/>
      <c r="BQ198" s="125"/>
      <c r="BR198" s="125"/>
      <c r="BS198" s="125"/>
      <c r="BT198" s="125"/>
      <c r="BU198" s="125"/>
    </row>
    <row r="199" spans="2:73" ht="11.25" customHeight="1" x14ac:dyDescent="0.15">
      <c r="B199" s="186" t="s">
        <v>28</v>
      </c>
      <c r="C199" s="146" t="s">
        <v>97</v>
      </c>
      <c r="D199" s="167" t="s">
        <v>99</v>
      </c>
      <c r="E199" s="34">
        <f>IF(S190="","",S190)</f>
        <v>15</v>
      </c>
      <c r="F199" s="32" t="str">
        <f t="shared" si="44"/>
        <v>-</v>
      </c>
      <c r="G199" s="243">
        <f>IF(Q190="","",Q190)</f>
        <v>7</v>
      </c>
      <c r="H199" s="399" t="str">
        <f>IF(T190="","",IF(T190="○","×",IF(T190="×","○")))</f>
        <v>○</v>
      </c>
      <c r="I199" s="33">
        <f>IF(S193="","",S193)</f>
        <v>15</v>
      </c>
      <c r="J199" s="32" t="str">
        <f t="shared" si="45"/>
        <v>-</v>
      </c>
      <c r="K199" s="243">
        <f>IF(Q193="","",Q193)</f>
        <v>5</v>
      </c>
      <c r="L199" s="345" t="str">
        <f>IF(T193="","",IF(T193="○","×",IF(T193="×","○")))</f>
        <v>○</v>
      </c>
      <c r="M199" s="243">
        <f>IF(S196="","",S196)</f>
        <v>15</v>
      </c>
      <c r="N199" s="32" t="str">
        <f t="shared" ref="N199:N207" si="46">IF(M199="","","-")</f>
        <v>-</v>
      </c>
      <c r="O199" s="243">
        <f>IF(Q196="","",Q196)</f>
        <v>14</v>
      </c>
      <c r="P199" s="345" t="str">
        <f>IF(T196="","",IF(T196="○","×",IF(T196="×","○")))</f>
        <v>○</v>
      </c>
      <c r="Q199" s="348"/>
      <c r="R199" s="349"/>
      <c r="S199" s="349"/>
      <c r="T199" s="350"/>
      <c r="U199" s="39">
        <v>15</v>
      </c>
      <c r="V199" s="32" t="str">
        <f t="shared" si="42"/>
        <v>-</v>
      </c>
      <c r="W199" s="38">
        <v>11</v>
      </c>
      <c r="X199" s="409" t="str">
        <f>IF(U199&lt;&gt;"",IF(U199&gt;W199,IF(U200&gt;W200,"○",IF(U201&gt;W201,"○","×")),IF(U200&gt;W200,IF(U201&gt;W201,"○","×"),"×")),"")</f>
        <v>○</v>
      </c>
      <c r="Y199" s="39">
        <v>13</v>
      </c>
      <c r="Z199" s="32" t="str">
        <f t="shared" si="43"/>
        <v>-</v>
      </c>
      <c r="AA199" s="38">
        <v>15</v>
      </c>
      <c r="AB199" s="409" t="str">
        <f>IF(Y199&lt;&gt;"",IF(Y199&gt;AA199,IF(Y200&gt;AA200,"○",IF(Y201&gt;AA201,"○","×")),IF(Y200&gt;AA200,IF(Y201&gt;AA201,"○","×"),"×")),"")</f>
        <v>×</v>
      </c>
      <c r="AC199" s="357" t="s">
        <v>181</v>
      </c>
      <c r="AD199" s="358"/>
      <c r="AE199" s="358"/>
      <c r="AF199" s="359"/>
      <c r="AG199" s="17"/>
      <c r="AH199" s="45"/>
      <c r="AI199" s="42"/>
      <c r="AJ199" s="44"/>
      <c r="AK199" s="43"/>
      <c r="AL199" s="41"/>
      <c r="AM199" s="119"/>
      <c r="AN199" s="42"/>
      <c r="AO199" s="41"/>
      <c r="BO199" s="125"/>
      <c r="BP199" s="125"/>
      <c r="BQ199" s="125"/>
      <c r="BR199" s="125"/>
      <c r="BS199" s="125"/>
      <c r="BT199" s="125"/>
      <c r="BU199" s="125"/>
    </row>
    <row r="200" spans="2:73" ht="11.25" customHeight="1" x14ac:dyDescent="0.15">
      <c r="B200" s="186"/>
      <c r="C200" s="146" t="s">
        <v>98</v>
      </c>
      <c r="D200" s="147" t="s">
        <v>99</v>
      </c>
      <c r="E200" s="30">
        <f>IF(S191="","",S191)</f>
        <v>15</v>
      </c>
      <c r="F200" s="28" t="str">
        <f t="shared" si="44"/>
        <v>-</v>
      </c>
      <c r="G200" s="27">
        <f>IF(Q191="","",Q191)</f>
        <v>6</v>
      </c>
      <c r="H200" s="400" t="str">
        <f>IF(J197="","",J197)</f>
        <v>-</v>
      </c>
      <c r="I200" s="29">
        <f>IF(S194="","",S194)</f>
        <v>15</v>
      </c>
      <c r="J200" s="28" t="str">
        <f t="shared" si="45"/>
        <v>-</v>
      </c>
      <c r="K200" s="27">
        <f>IF(Q194="","",Q194)</f>
        <v>13</v>
      </c>
      <c r="L200" s="346" t="str">
        <f>IF(N197="","",N197)</f>
        <v/>
      </c>
      <c r="M200" s="27">
        <f>IF(S197="","",S197)</f>
        <v>15</v>
      </c>
      <c r="N200" s="28" t="str">
        <f t="shared" si="46"/>
        <v>-</v>
      </c>
      <c r="O200" s="27">
        <f>IF(Q197="","",Q197)</f>
        <v>7</v>
      </c>
      <c r="P200" s="346" t="str">
        <f>IF(R197="","",R197)</f>
        <v>-</v>
      </c>
      <c r="Q200" s="351"/>
      <c r="R200" s="352"/>
      <c r="S200" s="352"/>
      <c r="T200" s="353"/>
      <c r="U200" s="37">
        <v>15</v>
      </c>
      <c r="V200" s="28" t="str">
        <f t="shared" si="42"/>
        <v>-</v>
      </c>
      <c r="W200" s="36">
        <v>10</v>
      </c>
      <c r="X200" s="409"/>
      <c r="Y200" s="37">
        <v>12</v>
      </c>
      <c r="Z200" s="28" t="str">
        <f t="shared" si="43"/>
        <v>-</v>
      </c>
      <c r="AA200" s="36">
        <v>15</v>
      </c>
      <c r="AB200" s="409"/>
      <c r="AC200" s="360"/>
      <c r="AD200" s="361"/>
      <c r="AE200" s="361"/>
      <c r="AF200" s="362"/>
      <c r="AG200" s="17"/>
      <c r="AH200" s="26">
        <f>COUNTIF(E199:AB201,"○")</f>
        <v>4</v>
      </c>
      <c r="AI200" s="22">
        <f>COUNTIF(E199:AB201,"×")</f>
        <v>1</v>
      </c>
      <c r="AJ200" s="25">
        <f>(IF((E199&gt;G199),1,0))+(IF((E200&gt;G200),1,0))+(IF((E201&gt;G201),1,0))+(IF((I199&gt;K199),1,0))+(IF((I200&gt;K200),1,0))+(IF((I201&gt;K201),1,0))+(IF((M199&gt;O199),1,0))+(IF((M200&gt;O200),1,0))+(IF((M201&gt;O201),1,0))+(IF((Q199&gt;S199),1,0))+(IF((Q200&gt;S200),1,0))+(IF((Q201&gt;S201),1,0))+(IF((U199&gt;W199),1,0))+(IF((U200&gt;W200),1,0))+(IF((U201&gt;W201),1,0))+(IF((Y199&gt;AA199),1,0))+(IF((Y200&gt;AA200),1,0))+(IF((Y201&gt;AA201),1,0))</f>
        <v>8</v>
      </c>
      <c r="AK200" s="24">
        <f>(IF((E199&lt;G199),1,0))+(IF((E200&lt;G200),1,0))+(IF((E201&lt;G201),1,0))+(IF((I199&lt;K199),1,0))+(IF((I200&lt;K200),1,0))+(IF((I201&lt;K201),1,0))+(IF((M199&lt;O199),1,0))+(IF((M200&lt;O200),1,0))+(IF((M201&lt;O201),1,0))+(IF((Q199&lt;S199),1,0))+(IF((Q200&lt;S200),1,0))+(IF((Q201&lt;S201),1,0))+(IF((U199&lt;W199),1,0))+(IF((U200&lt;W200),1,0))+(IF((U201&lt;W201),1,0))+(IF((Y199&lt;AA199),1,0))+(IF((Y200&lt;AA200),1,0))+(IF((Y201&lt;AA201),1,0))</f>
        <v>2</v>
      </c>
      <c r="AL200" s="23">
        <f>AJ200-AK200</f>
        <v>6</v>
      </c>
      <c r="AM200" s="118">
        <f>SUM(E199:E201,I199:I201,M199:M201,Q199:Q201,U199:U201,Y199:Y201)</f>
        <v>145</v>
      </c>
      <c r="AN200" s="22">
        <f>SUM(G199:G201,K199:K201,O199:O201,S199:S201,W199:W201,AA199:AA201)</f>
        <v>103</v>
      </c>
      <c r="AO200" s="21">
        <f>AM200-AN200</f>
        <v>42</v>
      </c>
      <c r="BO200" s="125"/>
      <c r="BP200" s="125"/>
      <c r="BQ200" s="125"/>
      <c r="BR200" s="125"/>
      <c r="BS200" s="125"/>
      <c r="BT200" s="125"/>
      <c r="BU200" s="125"/>
    </row>
    <row r="201" spans="2:73" ht="11.25" customHeight="1" x14ac:dyDescent="0.15">
      <c r="B201" s="186"/>
      <c r="C201" s="153"/>
      <c r="D201" s="150"/>
      <c r="E201" s="30" t="str">
        <f>IF(S192="","",S192)</f>
        <v/>
      </c>
      <c r="F201" s="28" t="str">
        <f t="shared" si="44"/>
        <v/>
      </c>
      <c r="G201" s="27" t="str">
        <f>IF(Q192="","",Q192)</f>
        <v/>
      </c>
      <c r="H201" s="400" t="str">
        <f>IF(J198="","",J198)</f>
        <v>-</v>
      </c>
      <c r="I201" s="29" t="str">
        <f>IF(S195="","",S195)</f>
        <v/>
      </c>
      <c r="J201" s="28" t="str">
        <f t="shared" si="45"/>
        <v/>
      </c>
      <c r="K201" s="27" t="str">
        <f>IF(Q195="","",Q195)</f>
        <v/>
      </c>
      <c r="L201" s="346" t="str">
        <f>IF(N198="","",N198)</f>
        <v/>
      </c>
      <c r="M201" s="27" t="str">
        <f>IF(S198="","",S198)</f>
        <v/>
      </c>
      <c r="N201" s="28" t="str">
        <f t="shared" si="46"/>
        <v/>
      </c>
      <c r="O201" s="27" t="str">
        <f>IF(Q198="","",Q198)</f>
        <v/>
      </c>
      <c r="P201" s="346" t="str">
        <f>IF(R198="","",R198)</f>
        <v/>
      </c>
      <c r="Q201" s="351"/>
      <c r="R201" s="352"/>
      <c r="S201" s="352"/>
      <c r="T201" s="353"/>
      <c r="U201" s="37"/>
      <c r="V201" s="28" t="str">
        <f t="shared" si="42"/>
        <v/>
      </c>
      <c r="W201" s="36"/>
      <c r="X201" s="409"/>
      <c r="Y201" s="37"/>
      <c r="Z201" s="28" t="str">
        <f t="shared" si="43"/>
        <v/>
      </c>
      <c r="AA201" s="36"/>
      <c r="AB201" s="409"/>
      <c r="AC201" s="10">
        <f>AH200</f>
        <v>4</v>
      </c>
      <c r="AD201" s="9" t="s">
        <v>16</v>
      </c>
      <c r="AE201" s="9">
        <f>AI200</f>
        <v>1</v>
      </c>
      <c r="AF201" s="8" t="s">
        <v>15</v>
      </c>
      <c r="AG201" s="17"/>
      <c r="AH201" s="16"/>
      <c r="AI201" s="13"/>
      <c r="AJ201" s="15"/>
      <c r="AK201" s="14"/>
      <c r="AL201" s="12"/>
      <c r="AM201" s="120"/>
      <c r="AN201" s="13"/>
      <c r="AO201" s="12"/>
      <c r="BO201" s="125"/>
      <c r="BP201" s="125"/>
      <c r="BQ201" s="125"/>
      <c r="BR201" s="125"/>
      <c r="BS201" s="125"/>
      <c r="BT201" s="125"/>
      <c r="BU201" s="125"/>
    </row>
    <row r="202" spans="2:73" ht="11.25" customHeight="1" x14ac:dyDescent="0.15">
      <c r="B202" s="186" t="s">
        <v>27</v>
      </c>
      <c r="C202" s="154" t="s">
        <v>100</v>
      </c>
      <c r="D202" s="191" t="s">
        <v>62</v>
      </c>
      <c r="E202" s="34">
        <f>IF(W190="","",W190)</f>
        <v>10</v>
      </c>
      <c r="F202" s="32" t="str">
        <f t="shared" si="44"/>
        <v>-</v>
      </c>
      <c r="G202" s="243">
        <f>IF(U190="","",U190)</f>
        <v>15</v>
      </c>
      <c r="H202" s="404" t="str">
        <f>IF(X190="","",IF(X190="○","×",IF(X190="×","○")))</f>
        <v>×</v>
      </c>
      <c r="I202" s="33">
        <f>IF(W193="","",W193)</f>
        <v>21</v>
      </c>
      <c r="J202" s="32" t="str">
        <f t="shared" si="45"/>
        <v>-</v>
      </c>
      <c r="K202" s="243">
        <f>IF(U193="","",U193)</f>
        <v>19</v>
      </c>
      <c r="L202" s="404" t="str">
        <f>IF(X193="","",IF(X193="○","×",IF(X193="×","○")))</f>
        <v>○</v>
      </c>
      <c r="M202" s="243">
        <f>IF(W196="","",W196)</f>
        <v>15</v>
      </c>
      <c r="N202" s="32" t="str">
        <f t="shared" si="46"/>
        <v>-</v>
      </c>
      <c r="O202" s="243">
        <f>IF(U196="","",U196)</f>
        <v>12</v>
      </c>
      <c r="P202" s="404" t="str">
        <f>IF(X196="","",IF(X196="○","×",IF(X196="×","○")))</f>
        <v>○</v>
      </c>
      <c r="Q202" s="33">
        <f>IF(W199="","",W199)</f>
        <v>11</v>
      </c>
      <c r="R202" s="243" t="str">
        <f t="shared" ref="R202:R207" si="47">IF(Q202="","","-")</f>
        <v>-</v>
      </c>
      <c r="S202" s="243">
        <f>IF(U199="","",U199)</f>
        <v>15</v>
      </c>
      <c r="T202" s="404" t="str">
        <f>IF(X199="","",IF(X199="○","×",IF(X199="×","○")))</f>
        <v>×</v>
      </c>
      <c r="U202" s="348"/>
      <c r="V202" s="349"/>
      <c r="W202" s="349"/>
      <c r="X202" s="350"/>
      <c r="Y202" s="39">
        <v>5</v>
      </c>
      <c r="Z202" s="32" t="str">
        <f t="shared" si="43"/>
        <v>-</v>
      </c>
      <c r="AA202" s="38">
        <v>15</v>
      </c>
      <c r="AB202" s="402" t="str">
        <f>IF(Y202&lt;&gt;"",IF(Y202&gt;AA202,IF(Y203&gt;AA203,"○",IF(Y204&gt;AA204,"○","×")),IF(Y203&gt;AA203,IF(Y204&gt;AA204,"○","×"),"×")),"")</f>
        <v>×</v>
      </c>
      <c r="AC202" s="357" t="s">
        <v>183</v>
      </c>
      <c r="AD202" s="358"/>
      <c r="AE202" s="358"/>
      <c r="AF202" s="359"/>
      <c r="AG202" s="35"/>
      <c r="AH202" s="26"/>
      <c r="AI202" s="22"/>
      <c r="AJ202" s="25"/>
      <c r="AK202" s="24"/>
      <c r="AL202" s="21"/>
      <c r="AM202" s="118"/>
      <c r="AN202" s="22"/>
      <c r="AO202" s="21"/>
      <c r="BO202" s="125"/>
      <c r="BP202" s="125"/>
      <c r="BQ202" s="125"/>
      <c r="BR202" s="125"/>
      <c r="BS202" s="125"/>
      <c r="BT202" s="125"/>
      <c r="BU202" s="125"/>
    </row>
    <row r="203" spans="2:73" ht="11.25" customHeight="1" x14ac:dyDescent="0.15">
      <c r="B203" s="186"/>
      <c r="C203" s="153" t="s">
        <v>101</v>
      </c>
      <c r="D203" s="192" t="s">
        <v>73</v>
      </c>
      <c r="E203" s="30">
        <f>IF(W191="","",W191)</f>
        <v>6</v>
      </c>
      <c r="F203" s="28" t="str">
        <f t="shared" si="44"/>
        <v>-</v>
      </c>
      <c r="G203" s="27">
        <f>IF(U191="","",U191)</f>
        <v>15</v>
      </c>
      <c r="H203" s="405"/>
      <c r="I203" s="29">
        <f>IF(W194="","",W194)</f>
        <v>15</v>
      </c>
      <c r="J203" s="28" t="str">
        <f t="shared" si="45"/>
        <v>-</v>
      </c>
      <c r="K203" s="27">
        <f>IF(U194="","",U194)</f>
        <v>9</v>
      </c>
      <c r="L203" s="405"/>
      <c r="M203" s="27">
        <f>IF(W197="","",W197)</f>
        <v>15</v>
      </c>
      <c r="N203" s="28" t="str">
        <f t="shared" si="46"/>
        <v>-</v>
      </c>
      <c r="O203" s="27">
        <f>IF(U197="","",U197)</f>
        <v>5</v>
      </c>
      <c r="P203" s="405"/>
      <c r="Q203" s="29">
        <f>IF(W200="","",W200)</f>
        <v>10</v>
      </c>
      <c r="R203" s="27" t="str">
        <f t="shared" si="47"/>
        <v>-</v>
      </c>
      <c r="S203" s="27">
        <f>IF(U200="","",U200)</f>
        <v>15</v>
      </c>
      <c r="T203" s="405"/>
      <c r="U203" s="351"/>
      <c r="V203" s="352"/>
      <c r="W203" s="352"/>
      <c r="X203" s="353"/>
      <c r="Y203" s="37">
        <v>7</v>
      </c>
      <c r="Z203" s="28" t="str">
        <f t="shared" si="43"/>
        <v>-</v>
      </c>
      <c r="AA203" s="36">
        <v>15</v>
      </c>
      <c r="AB203" s="378"/>
      <c r="AC203" s="360"/>
      <c r="AD203" s="361"/>
      <c r="AE203" s="361"/>
      <c r="AF203" s="362"/>
      <c r="AG203" s="35"/>
      <c r="AH203" s="26">
        <f>COUNTIF(E202:AB204,"○")</f>
        <v>2</v>
      </c>
      <c r="AI203" s="22">
        <f>COUNTIF(E202:AB204,"×")</f>
        <v>3</v>
      </c>
      <c r="AJ203" s="25">
        <f>(IF((E202&gt;G202),1,0))+(IF((E203&gt;G203),1,0))+(IF((E204&gt;G204),1,0))+(IF((I202&gt;K202),1,0))+(IF((I203&gt;K203),1,0))+(IF((I204&gt;K204),1,0))+(IF((M202&gt;O202),1,0))+(IF((M203&gt;O203),1,0))+(IF((M204&gt;O204),1,0))+(IF((Q202&gt;S202),1,0))+(IF((Q203&gt;S203),1,0))+(IF((Q204&gt;S204),1,0))+(IF((U202&gt;W202),1,0))+(IF((U203&gt;W203),1,0))+(IF((U204&gt;W204),1,0))+(IF((Y202&gt;AA202),1,0))+(IF((Y203&gt;AA203),1,0))+(IF((Y204&gt;AA204),1,0))</f>
        <v>4</v>
      </c>
      <c r="AK203" s="24">
        <f>(IF((E202&lt;G202),1,0))+(IF((E203&lt;G203),1,0))+(IF((E204&lt;G204),1,0))+(IF((I202&lt;K202),1,0))+(IF((I203&lt;K203),1,0))+(IF((I204&lt;K204),1,0))+(IF((M202&lt;O202),1,0))+(IF((M203&lt;O203),1,0))+(IF((M204&lt;O204),1,0))+(IF((Q202&lt;S202),1,0))+(IF((Q203&lt;S203),1,0))+(IF((Q204&lt;S204),1,0))+(IF((U202&lt;W202),1,0))+(IF((U203&lt;W203),1,0))+(IF((U204&lt;W204),1,0))+(IF((Y202&lt;AA202),1,0))+(IF((Y203&lt;AA203),1,0))+(IF((Y204&lt;AA204),1,0))</f>
        <v>6</v>
      </c>
      <c r="AL203" s="23">
        <f>AJ203-AK203</f>
        <v>-2</v>
      </c>
      <c r="AM203" s="118">
        <f>SUM(E202:E204,I202:I204,M202:M204,Q202:Q204,U202:U204,Y202:Y204)</f>
        <v>115</v>
      </c>
      <c r="AN203" s="22">
        <f>SUM(G202:G204,K202:K204,O202:O204,S202:S204,W202:W204,AA202:AA204)</f>
        <v>135</v>
      </c>
      <c r="AO203" s="21">
        <f>AM203-AN203</f>
        <v>-20</v>
      </c>
      <c r="BO203" s="125"/>
      <c r="BP203" s="125"/>
      <c r="BQ203" s="125"/>
      <c r="BR203" s="125"/>
      <c r="BS203" s="125"/>
      <c r="BT203" s="125"/>
      <c r="BU203" s="125"/>
    </row>
    <row r="204" spans="2:73" ht="11.25" customHeight="1" x14ac:dyDescent="0.15">
      <c r="B204" s="186"/>
      <c r="C204" s="149"/>
      <c r="D204" s="152"/>
      <c r="E204" s="30" t="str">
        <f>IF(W192="","",W192)</f>
        <v/>
      </c>
      <c r="F204" s="28" t="str">
        <f t="shared" si="44"/>
        <v/>
      </c>
      <c r="G204" s="27" t="str">
        <f>IF(U192="","",U192)</f>
        <v/>
      </c>
      <c r="H204" s="406"/>
      <c r="I204" s="29" t="str">
        <f>IF(W195="","",W195)</f>
        <v/>
      </c>
      <c r="J204" s="28" t="str">
        <f t="shared" si="45"/>
        <v/>
      </c>
      <c r="K204" s="27" t="str">
        <f>IF(U195="","",U195)</f>
        <v/>
      </c>
      <c r="L204" s="406"/>
      <c r="M204" s="27" t="str">
        <f>IF(W198="","",W198)</f>
        <v/>
      </c>
      <c r="N204" s="28" t="str">
        <f t="shared" si="46"/>
        <v/>
      </c>
      <c r="O204" s="27" t="str">
        <f>IF(U198="","",U198)</f>
        <v/>
      </c>
      <c r="P204" s="406"/>
      <c r="Q204" s="29" t="str">
        <f>IF(W201="","",W201)</f>
        <v/>
      </c>
      <c r="R204" s="27" t="str">
        <f t="shared" si="47"/>
        <v/>
      </c>
      <c r="S204" s="27" t="str">
        <f>IF(U201="","",U201)</f>
        <v/>
      </c>
      <c r="T204" s="406"/>
      <c r="U204" s="351"/>
      <c r="V204" s="352"/>
      <c r="W204" s="352"/>
      <c r="X204" s="353"/>
      <c r="Y204" s="37"/>
      <c r="Z204" s="28" t="str">
        <f t="shared" si="43"/>
        <v/>
      </c>
      <c r="AA204" s="36"/>
      <c r="AB204" s="403"/>
      <c r="AC204" s="10">
        <f>AH203</f>
        <v>2</v>
      </c>
      <c r="AD204" s="9" t="s">
        <v>16</v>
      </c>
      <c r="AE204" s="9">
        <f>AI203</f>
        <v>3</v>
      </c>
      <c r="AF204" s="8" t="s">
        <v>15</v>
      </c>
      <c r="AG204" s="35"/>
      <c r="AH204" s="16"/>
      <c r="AI204" s="13"/>
      <c r="AJ204" s="15"/>
      <c r="AK204" s="14"/>
      <c r="AL204" s="12"/>
      <c r="AM204" s="120"/>
      <c r="AN204" s="13"/>
      <c r="AO204" s="12"/>
      <c r="BO204" s="125"/>
      <c r="BP204" s="125"/>
      <c r="BQ204" s="125"/>
      <c r="BR204" s="125"/>
      <c r="BS204" s="125"/>
      <c r="BT204" s="125"/>
      <c r="BU204" s="125"/>
    </row>
    <row r="205" spans="2:73" ht="11.25" customHeight="1" x14ac:dyDescent="0.15">
      <c r="B205" s="186" t="s">
        <v>27</v>
      </c>
      <c r="C205" s="153" t="s">
        <v>102</v>
      </c>
      <c r="D205" s="147" t="s">
        <v>99</v>
      </c>
      <c r="E205" s="34">
        <f>IF(AA190="","",AA190)</f>
        <v>15</v>
      </c>
      <c r="F205" s="32" t="str">
        <f t="shared" si="44"/>
        <v>-</v>
      </c>
      <c r="G205" s="243">
        <f>IF(Y190="","",Y190)</f>
        <v>13</v>
      </c>
      <c r="H205" s="399" t="str">
        <f>IF(AB190="","",IF(AB190="○","×",IF(AB190="×","○")))</f>
        <v>○</v>
      </c>
      <c r="I205" s="33">
        <f>IF(AA193="","",AA193)</f>
        <v>15</v>
      </c>
      <c r="J205" s="32" t="str">
        <f t="shared" si="45"/>
        <v>-</v>
      </c>
      <c r="K205" s="243">
        <f>IF(Y193="","",Y193)</f>
        <v>11</v>
      </c>
      <c r="L205" s="345" t="str">
        <f>IF(AB193="","",IF(AB193="○","×",IF(AB193="×","○")))</f>
        <v>○</v>
      </c>
      <c r="M205" s="243">
        <f>IF(AA196="","",AA196)</f>
        <v>15</v>
      </c>
      <c r="N205" s="32" t="str">
        <f t="shared" si="46"/>
        <v>-</v>
      </c>
      <c r="O205" s="243">
        <f>IF(Y196="","",Y196)</f>
        <v>10</v>
      </c>
      <c r="P205" s="345" t="str">
        <f>IF(AB196="","",IF(AB196="○","×",IF(AB196="×","○")))</f>
        <v>○</v>
      </c>
      <c r="Q205" s="33">
        <f>IF(AA199="","",AA199)</f>
        <v>15</v>
      </c>
      <c r="R205" s="32" t="str">
        <f t="shared" si="47"/>
        <v>-</v>
      </c>
      <c r="S205" s="243">
        <f>IF(Y199="","",Y199)</f>
        <v>13</v>
      </c>
      <c r="T205" s="345" t="str">
        <f>IF(AB199="","",IF(AB199="○","×",IF(AB199="×","○")))</f>
        <v>○</v>
      </c>
      <c r="U205" s="33">
        <f>IF(AA202="","",AA202)</f>
        <v>15</v>
      </c>
      <c r="V205" s="32" t="str">
        <f>IF(U205="","","-")</f>
        <v>-</v>
      </c>
      <c r="W205" s="243">
        <f>IF(Y202="","",Y202)</f>
        <v>5</v>
      </c>
      <c r="X205" s="345" t="str">
        <f>IF(AB202="","",IF(AB202="○","×",IF(AB202="×","○")))</f>
        <v>○</v>
      </c>
      <c r="Y205" s="348"/>
      <c r="Z205" s="349"/>
      <c r="AA205" s="349"/>
      <c r="AB205" s="349"/>
      <c r="AC205" s="357" t="s">
        <v>180</v>
      </c>
      <c r="AD205" s="358"/>
      <c r="AE205" s="358"/>
      <c r="AF205" s="359"/>
      <c r="AG205" s="17"/>
      <c r="AH205" s="26"/>
      <c r="AI205" s="22"/>
      <c r="AJ205" s="25"/>
      <c r="AK205" s="24"/>
      <c r="AL205" s="21"/>
      <c r="AM205" s="118"/>
      <c r="AN205" s="22"/>
      <c r="AO205" s="21"/>
      <c r="BO205" s="125"/>
      <c r="BP205" s="125"/>
      <c r="BQ205" s="125"/>
      <c r="BR205" s="125"/>
      <c r="BS205" s="125"/>
      <c r="BT205" s="125"/>
      <c r="BU205" s="125"/>
    </row>
    <row r="206" spans="2:73" ht="11.25" customHeight="1" x14ac:dyDescent="0.15">
      <c r="B206" s="186"/>
      <c r="C206" s="153" t="s">
        <v>103</v>
      </c>
      <c r="D206" s="147" t="s">
        <v>99</v>
      </c>
      <c r="E206" s="30">
        <f>IF(AA191="","",AA191)</f>
        <v>15</v>
      </c>
      <c r="F206" s="28" t="str">
        <f t="shared" si="44"/>
        <v>-</v>
      </c>
      <c r="G206" s="27">
        <f>IF(Y191="","",Y191)</f>
        <v>13</v>
      </c>
      <c r="H206" s="400" t="str">
        <f>IF(J194="","",J194)</f>
        <v/>
      </c>
      <c r="I206" s="29">
        <f>IF(AA194="","",AA194)</f>
        <v>15</v>
      </c>
      <c r="J206" s="28" t="str">
        <f t="shared" si="45"/>
        <v>-</v>
      </c>
      <c r="K206" s="27">
        <f>IF(Y194="","",Y194)</f>
        <v>9</v>
      </c>
      <c r="L206" s="346" t="str">
        <f>IF(N200="","",N200)</f>
        <v>-</v>
      </c>
      <c r="M206" s="27">
        <f>IF(AA197="","",AA197)</f>
        <v>15</v>
      </c>
      <c r="N206" s="28" t="str">
        <f t="shared" si="46"/>
        <v>-</v>
      </c>
      <c r="O206" s="27">
        <f>IF(Y197="","",Y197)</f>
        <v>13</v>
      </c>
      <c r="P206" s="346" t="str">
        <f>IF(R200="","",R200)</f>
        <v/>
      </c>
      <c r="Q206" s="29">
        <f>IF(AA200="","",AA200)</f>
        <v>15</v>
      </c>
      <c r="R206" s="28" t="str">
        <f t="shared" si="47"/>
        <v>-</v>
      </c>
      <c r="S206" s="27">
        <f>IF(Y200="","",Y200)</f>
        <v>12</v>
      </c>
      <c r="T206" s="346" t="str">
        <f>IF(V200="","",V200)</f>
        <v>-</v>
      </c>
      <c r="U206" s="29">
        <f>IF(AA203="","",AA203)</f>
        <v>15</v>
      </c>
      <c r="V206" s="28" t="str">
        <f>IF(U206="","","-")</f>
        <v>-</v>
      </c>
      <c r="W206" s="27">
        <f>IF(Y203="","",Y203)</f>
        <v>7</v>
      </c>
      <c r="X206" s="346" t="str">
        <f>IF(Z200="","",Z200)</f>
        <v>-</v>
      </c>
      <c r="Y206" s="351"/>
      <c r="Z206" s="352"/>
      <c r="AA206" s="352"/>
      <c r="AB206" s="352"/>
      <c r="AC206" s="360"/>
      <c r="AD206" s="361"/>
      <c r="AE206" s="361"/>
      <c r="AF206" s="362"/>
      <c r="AG206" s="17"/>
      <c r="AH206" s="26">
        <f>COUNTIF(E205:AB207,"○")</f>
        <v>5</v>
      </c>
      <c r="AI206" s="22">
        <f>COUNTIF(E205:AB207,"×")</f>
        <v>0</v>
      </c>
      <c r="AJ206" s="25">
        <f>(IF((E205&gt;G205),1,0))+(IF((E206&gt;G206),1,0))+(IF((E207&gt;G207),1,0))+(IF((I205&gt;K205),1,0))+(IF((I206&gt;K206),1,0))+(IF((I207&gt;K207),1,0))+(IF((M205&gt;O205),1,0))+(IF((M206&gt;O206),1,0))+(IF((M207&gt;O207),1,0))+(IF((Q205&gt;S205),1,0))+(IF((Q206&gt;S206),1,0))+(IF((Q207&gt;S207),1,0))+(IF((U205&gt;W205),1,0))+(IF((U206&gt;W206),1,0))+(IF((U207&gt;W207),1,0))+(IF((Y205&gt;AA205),1,0))+(IF((Y206&gt;AA206),1,0))+(IF((Y207&gt;AA207),1,0))</f>
        <v>10</v>
      </c>
      <c r="AK206" s="24">
        <f>(IF((E205&lt;G205),1,0))+(IF((E206&lt;G206),1,0))+(IF((E207&lt;G207),1,0))+(IF((I205&lt;K205),1,0))+(IF((I206&lt;K206),1,0))+(IF((I207&lt;K207),1,0))+(IF((M205&lt;O205),1,0))+(IF((M206&lt;O206),1,0))+(IF((M207&lt;O207),1,0))+(IF((Q205&lt;S205),1,0))+(IF((Q206&lt;S206),1,0))+(IF((Q207&lt;S207),1,0))+(IF((U205&lt;W205),1,0))+(IF((U206&lt;W206),1,0))+(IF((U207&lt;W207),1,0))+(IF((Y205&lt;AA205),1,0))+(IF((Y206&lt;AA206),1,0))+(IF((Y207&lt;AA207),1,0))</f>
        <v>0</v>
      </c>
      <c r="AL206" s="23">
        <f>AJ206-AK206</f>
        <v>10</v>
      </c>
      <c r="AM206" s="118">
        <f>SUM(E205:E207,I205:I207,M205:M207,Q205:Q207,U205:U207,Y205:Y207)</f>
        <v>150</v>
      </c>
      <c r="AN206" s="22">
        <f>SUM(G205:G207,K205:K207,O205:O207,S205:S207,W205:W207,AA205:AA207)</f>
        <v>106</v>
      </c>
      <c r="AO206" s="21">
        <f>AM206-AN206</f>
        <v>44</v>
      </c>
      <c r="BO206" s="125"/>
      <c r="BP206" s="125"/>
      <c r="BQ206" s="125"/>
      <c r="BR206" s="125"/>
      <c r="BS206" s="125"/>
      <c r="BT206" s="125"/>
      <c r="BU206" s="125"/>
    </row>
    <row r="207" spans="2:73" ht="11.25" customHeight="1" thickBot="1" x14ac:dyDescent="0.2">
      <c r="B207" s="182"/>
      <c r="C207" s="155"/>
      <c r="D207" s="156"/>
      <c r="E207" s="20" t="str">
        <f>IF(AA192="","",AA192)</f>
        <v/>
      </c>
      <c r="F207" s="18" t="str">
        <f t="shared" si="44"/>
        <v/>
      </c>
      <c r="G207" s="245" t="str">
        <f>IF(Y192="","",Y192)</f>
        <v/>
      </c>
      <c r="H207" s="401" t="str">
        <f>IF(J195="","",J195)</f>
        <v/>
      </c>
      <c r="I207" s="19" t="str">
        <f>IF(AA195="","",AA195)</f>
        <v/>
      </c>
      <c r="J207" s="18" t="str">
        <f t="shared" si="45"/>
        <v/>
      </c>
      <c r="K207" s="245" t="str">
        <f>IF(Y195="","",Y195)</f>
        <v/>
      </c>
      <c r="L207" s="379" t="str">
        <f>IF(N201="","",N201)</f>
        <v/>
      </c>
      <c r="M207" s="245" t="str">
        <f>IF(AA198="","",AA198)</f>
        <v/>
      </c>
      <c r="N207" s="18" t="str">
        <f t="shared" si="46"/>
        <v/>
      </c>
      <c r="O207" s="245" t="str">
        <f>IF(Y198="","",Y198)</f>
        <v/>
      </c>
      <c r="P207" s="379" t="str">
        <f>IF(R201="","",R201)</f>
        <v/>
      </c>
      <c r="Q207" s="19" t="str">
        <f>IF(AA201="","",AA201)</f>
        <v/>
      </c>
      <c r="R207" s="18" t="str">
        <f t="shared" si="47"/>
        <v/>
      </c>
      <c r="S207" s="245" t="str">
        <f>IF(Y201="","",Y201)</f>
        <v/>
      </c>
      <c r="T207" s="379" t="str">
        <f>IF(V201="","",V201)</f>
        <v/>
      </c>
      <c r="U207" s="19" t="str">
        <f>IF(AA204="","",AA204)</f>
        <v/>
      </c>
      <c r="V207" s="18" t="str">
        <f>IF(U207="","","-")</f>
        <v/>
      </c>
      <c r="W207" s="245" t="str">
        <f>IF(Y204="","",Y204)</f>
        <v/>
      </c>
      <c r="X207" s="379" t="str">
        <f>IF(Z201="","",Z201)</f>
        <v/>
      </c>
      <c r="Y207" s="382"/>
      <c r="Z207" s="383"/>
      <c r="AA207" s="383"/>
      <c r="AB207" s="383"/>
      <c r="AC207" s="7">
        <f>AH206</f>
        <v>5</v>
      </c>
      <c r="AD207" s="6" t="s">
        <v>16</v>
      </c>
      <c r="AE207" s="6">
        <f>AI206</f>
        <v>0</v>
      </c>
      <c r="AF207" s="5" t="s">
        <v>15</v>
      </c>
      <c r="AG207" s="17"/>
      <c r="AH207" s="16"/>
      <c r="AI207" s="13"/>
      <c r="AJ207" s="15"/>
      <c r="AK207" s="14"/>
      <c r="AL207" s="12"/>
      <c r="AM207" s="120"/>
      <c r="AN207" s="13"/>
      <c r="AO207" s="12"/>
      <c r="BO207" s="125"/>
      <c r="BP207" s="125"/>
      <c r="BQ207" s="125"/>
      <c r="BR207" s="125"/>
      <c r="BS207" s="125"/>
      <c r="BT207" s="125"/>
      <c r="BU207" s="125"/>
    </row>
    <row r="208" spans="2:73" s="174" customFormat="1" ht="15" customHeight="1" x14ac:dyDescent="0.2">
      <c r="C208" s="177" t="s">
        <v>89</v>
      </c>
      <c r="D208" s="175"/>
      <c r="E208" s="175"/>
      <c r="F208" s="175"/>
      <c r="G208" s="175"/>
      <c r="H208" s="175"/>
      <c r="I208" s="175"/>
      <c r="J208" s="175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R208" s="224"/>
      <c r="AS208" s="223"/>
      <c r="AT208" s="127"/>
      <c r="AU208" s="128"/>
      <c r="AV208" s="128"/>
      <c r="AW208" s="128"/>
      <c r="AX208" s="128"/>
      <c r="AY208" s="128"/>
      <c r="BH208" s="176"/>
      <c r="BI208" s="176"/>
      <c r="BJ208" s="176"/>
      <c r="BK208" s="176"/>
      <c r="BL208" s="176"/>
      <c r="BM208" s="176"/>
      <c r="BN208" s="176"/>
    </row>
    <row r="209" spans="3:66" s="174" customFormat="1" ht="15" customHeight="1" x14ac:dyDescent="0.2">
      <c r="C209" s="177" t="s">
        <v>90</v>
      </c>
      <c r="D209" s="175"/>
      <c r="E209" s="175"/>
      <c r="F209" s="175"/>
      <c r="G209" s="175"/>
      <c r="H209" s="175"/>
      <c r="I209" s="175"/>
      <c r="J209" s="175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R209" s="224"/>
      <c r="AS209" s="223"/>
      <c r="AT209" s="127"/>
      <c r="AU209" s="128"/>
      <c r="AV209" s="128"/>
      <c r="AW209" s="128"/>
      <c r="AX209" s="128"/>
      <c r="AY209" s="128"/>
      <c r="BH209" s="176"/>
      <c r="BI209" s="176"/>
      <c r="BJ209" s="176"/>
      <c r="BK209" s="176"/>
      <c r="BL209" s="176"/>
      <c r="BM209" s="176"/>
      <c r="BN209" s="176"/>
    </row>
    <row r="210" spans="3:66" s="174" customFormat="1" ht="15" customHeight="1" x14ac:dyDescent="0.2">
      <c r="C210" s="177"/>
      <c r="D210" s="175"/>
      <c r="E210" s="175"/>
      <c r="F210" s="175"/>
      <c r="G210" s="175"/>
      <c r="H210" s="175"/>
      <c r="I210" s="175"/>
      <c r="J210" s="175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R210" s="224"/>
      <c r="AS210" s="223"/>
      <c r="AT210" s="127"/>
      <c r="AU210" s="128"/>
      <c r="AV210" s="128"/>
      <c r="AW210" s="128"/>
      <c r="AX210" s="128"/>
      <c r="AY210" s="128"/>
      <c r="BH210" s="176"/>
      <c r="BI210" s="176"/>
      <c r="BJ210" s="176"/>
      <c r="BK210" s="176"/>
      <c r="BL210" s="176"/>
      <c r="BM210" s="176"/>
      <c r="BN210" s="176"/>
    </row>
    <row r="211" spans="3:66" s="174" customFormat="1" ht="15" customHeight="1" x14ac:dyDescent="0.2">
      <c r="C211" s="177"/>
      <c r="D211" s="175"/>
      <c r="E211" s="175"/>
      <c r="F211" s="175"/>
      <c r="G211" s="175"/>
      <c r="H211" s="175"/>
      <c r="I211" s="175"/>
      <c r="J211" s="175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R211" s="224"/>
      <c r="AS211" s="223"/>
      <c r="AT211" s="127"/>
      <c r="AU211" s="128"/>
      <c r="AV211" s="128"/>
      <c r="AW211" s="128"/>
      <c r="AX211" s="128"/>
      <c r="AY211" s="128"/>
      <c r="BH211" s="176"/>
      <c r="BI211" s="176"/>
      <c r="BJ211" s="176"/>
      <c r="BK211" s="176"/>
      <c r="BL211" s="176"/>
      <c r="BM211" s="176"/>
      <c r="BN211" s="176"/>
    </row>
    <row r="212" spans="3:66" s="174" customFormat="1" ht="12" customHeight="1" x14ac:dyDescent="0.2">
      <c r="C212" s="175"/>
      <c r="D212" s="175"/>
      <c r="E212" s="175"/>
      <c r="F212" s="175"/>
      <c r="G212" s="175"/>
      <c r="H212" s="175"/>
      <c r="I212" s="175"/>
      <c r="J212" s="175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R212" s="224"/>
      <c r="AS212" s="223"/>
      <c r="AT212" s="127"/>
      <c r="AU212" s="128"/>
      <c r="AV212" s="128"/>
      <c r="AW212" s="128"/>
      <c r="AX212" s="128"/>
      <c r="AY212" s="128"/>
      <c r="BH212" s="176"/>
      <c r="BI212" s="176"/>
      <c r="BJ212" s="176"/>
      <c r="BK212" s="176"/>
      <c r="BL212" s="176"/>
      <c r="BM212" s="176"/>
      <c r="BN212" s="176"/>
    </row>
    <row r="213" spans="3:66" ht="20.100000000000001" customHeight="1" x14ac:dyDescent="0.15"/>
    <row r="214" spans="3:66" ht="20.100000000000001" customHeight="1" x14ac:dyDescent="0.15"/>
    <row r="215" spans="3:66" ht="20.100000000000001" customHeight="1" x14ac:dyDescent="0.15"/>
    <row r="216" spans="3:66" ht="20.100000000000001" customHeight="1" x14ac:dyDescent="0.15"/>
    <row r="217" spans="3:66" ht="20.100000000000001" customHeight="1" x14ac:dyDescent="0.15"/>
    <row r="218" spans="3:66" ht="20.100000000000001" customHeight="1" x14ac:dyDescent="0.15"/>
    <row r="219" spans="3:66" ht="20.100000000000001" customHeight="1" x14ac:dyDescent="0.15"/>
    <row r="220" spans="3:66" ht="20.100000000000001" customHeight="1" x14ac:dyDescent="0.15"/>
    <row r="221" spans="3:66" ht="20.100000000000001" customHeight="1" x14ac:dyDescent="0.15"/>
    <row r="222" spans="3:66" ht="20.100000000000001" customHeight="1" x14ac:dyDescent="0.15"/>
    <row r="223" spans="3:66" ht="20.100000000000001" customHeight="1" x14ac:dyDescent="0.15"/>
    <row r="224" spans="3:66" ht="20.100000000000001" customHeight="1" x14ac:dyDescent="0.15"/>
    <row r="225" spans="2:2" ht="20.100000000000001" customHeight="1" x14ac:dyDescent="0.15"/>
    <row r="226" spans="2:2" ht="20.100000000000001" customHeight="1" x14ac:dyDescent="0.15"/>
    <row r="227" spans="2:2" ht="20.100000000000001" customHeight="1" x14ac:dyDescent="0.15"/>
    <row r="228" spans="2:2" ht="20.100000000000001" customHeight="1" x14ac:dyDescent="0.15"/>
    <row r="229" spans="2:2" ht="20.100000000000001" customHeight="1" x14ac:dyDescent="0.15"/>
    <row r="230" spans="2:2" ht="20.100000000000001" customHeight="1" x14ac:dyDescent="0.15"/>
    <row r="231" spans="2:2" ht="20.100000000000001" customHeight="1" x14ac:dyDescent="0.15"/>
    <row r="232" spans="2:2" ht="20.100000000000001" customHeight="1" x14ac:dyDescent="0.15"/>
    <row r="233" spans="2:2" ht="20.100000000000001" customHeight="1" x14ac:dyDescent="0.15"/>
    <row r="234" spans="2:2" ht="20.100000000000001" customHeight="1" x14ac:dyDescent="0.15"/>
    <row r="235" spans="2:2" ht="20.100000000000001" customHeight="1" x14ac:dyDescent="0.15">
      <c r="B235" s="509" t="s">
        <v>213</v>
      </c>
    </row>
    <row r="236" spans="2:2" ht="20.100000000000001" customHeight="1" x14ac:dyDescent="0.15">
      <c r="B236" s="509" t="s">
        <v>214</v>
      </c>
    </row>
    <row r="237" spans="2:2" ht="20.100000000000001" customHeight="1" x14ac:dyDescent="0.15">
      <c r="B237" s="509" t="s">
        <v>215</v>
      </c>
    </row>
    <row r="238" spans="2:2" ht="20.100000000000001" customHeight="1" x14ac:dyDescent="0.15">
      <c r="B238" s="509" t="s">
        <v>216</v>
      </c>
    </row>
    <row r="239" spans="2:2" ht="20.100000000000001" customHeight="1" x14ac:dyDescent="0.15">
      <c r="B239" s="509" t="s">
        <v>219</v>
      </c>
    </row>
    <row r="240" spans="2:2" ht="20.100000000000001" customHeight="1" x14ac:dyDescent="0.15">
      <c r="B240" s="509" t="s">
        <v>222</v>
      </c>
    </row>
    <row r="241" spans="2:2" ht="20.100000000000001" customHeight="1" x14ac:dyDescent="0.15">
      <c r="B241" s="509"/>
    </row>
    <row r="242" spans="2:2" ht="20.100000000000001" customHeight="1" x14ac:dyDescent="0.15">
      <c r="B242" s="509" t="s">
        <v>217</v>
      </c>
    </row>
    <row r="243" spans="2:2" ht="20.100000000000001" customHeight="1" x14ac:dyDescent="0.15">
      <c r="B243" s="509" t="s">
        <v>220</v>
      </c>
    </row>
    <row r="244" spans="2:2" ht="20.100000000000001" customHeight="1" x14ac:dyDescent="0.15">
      <c r="B244" s="509" t="s">
        <v>221</v>
      </c>
    </row>
    <row r="245" spans="2:2" ht="20.100000000000001" customHeight="1" x14ac:dyDescent="0.15">
      <c r="B245" s="509" t="s">
        <v>218</v>
      </c>
    </row>
    <row r="246" spans="2:2" ht="20.100000000000001" customHeight="1" x14ac:dyDescent="0.15">
      <c r="B246" s="509"/>
    </row>
    <row r="247" spans="2:2" ht="20.100000000000001" customHeight="1" x14ac:dyDescent="0.15">
      <c r="B247" s="509"/>
    </row>
    <row r="248" spans="2:2" ht="20.100000000000001" customHeight="1" x14ac:dyDescent="0.15"/>
    <row r="249" spans="2:2" ht="20.100000000000001" customHeight="1" x14ac:dyDescent="0.15"/>
    <row r="250" spans="2:2" ht="20.100000000000001" customHeight="1" x14ac:dyDescent="0.15"/>
    <row r="251" spans="2:2" ht="20.100000000000001" customHeight="1" x14ac:dyDescent="0.15"/>
    <row r="252" spans="2:2" ht="20.100000000000001" customHeight="1" x14ac:dyDescent="0.15"/>
    <row r="253" spans="2:2" ht="20.100000000000001" customHeight="1" x14ac:dyDescent="0.15"/>
    <row r="254" spans="2:2" ht="20.100000000000001" customHeight="1" x14ac:dyDescent="0.15"/>
    <row r="255" spans="2:2" ht="20.100000000000001" customHeight="1" x14ac:dyDescent="0.15"/>
    <row r="256" spans="2:2" ht="20.100000000000001" customHeight="1" x14ac:dyDescent="0.15"/>
    <row r="257" ht="20.100000000000001" customHeight="1" x14ac:dyDescent="0.15"/>
    <row r="258" ht="20.100000000000001" customHeight="1" x14ac:dyDescent="0.15"/>
  </sheetData>
  <mergeCells count="577">
    <mergeCell ref="AD17:AH17"/>
    <mergeCell ref="AI17:AM17"/>
    <mergeCell ref="AN17:AR17"/>
    <mergeCell ref="E18:I18"/>
    <mergeCell ref="J18:N18"/>
    <mergeCell ref="O18:S18"/>
    <mergeCell ref="T18:X18"/>
    <mergeCell ref="Y18:AC18"/>
    <mergeCell ref="AD18:AH18"/>
    <mergeCell ref="AI18:AM18"/>
    <mergeCell ref="AN18:AR18"/>
    <mergeCell ref="AD13:AH13"/>
    <mergeCell ref="AI13:AM13"/>
    <mergeCell ref="AN13:AR13"/>
    <mergeCell ref="E14:I14"/>
    <mergeCell ref="J14:N14"/>
    <mergeCell ref="O14:S14"/>
    <mergeCell ref="T14:X14"/>
    <mergeCell ref="Y14:AC14"/>
    <mergeCell ref="AD14:AH14"/>
    <mergeCell ref="AI14:AM14"/>
    <mergeCell ref="AN14:AR14"/>
    <mergeCell ref="E9:I9"/>
    <mergeCell ref="J9:N9"/>
    <mergeCell ref="O9:S9"/>
    <mergeCell ref="T9:X9"/>
    <mergeCell ref="Y9:AC9"/>
    <mergeCell ref="AD9:AH9"/>
    <mergeCell ref="AI9:AM9"/>
    <mergeCell ref="AN9:AR9"/>
    <mergeCell ref="E10:I10"/>
    <mergeCell ref="J10:N10"/>
    <mergeCell ref="O10:S10"/>
    <mergeCell ref="T10:X10"/>
    <mergeCell ref="Y10:AC10"/>
    <mergeCell ref="AD10:AH10"/>
    <mergeCell ref="AI10:AM10"/>
    <mergeCell ref="AN10:AR10"/>
    <mergeCell ref="E4:N4"/>
    <mergeCell ref="O4:X4"/>
    <mergeCell ref="Y4:AH4"/>
    <mergeCell ref="E6:I6"/>
    <mergeCell ref="J6:N6"/>
    <mergeCell ref="O6:S6"/>
    <mergeCell ref="T6:X6"/>
    <mergeCell ref="Y6:AC6"/>
    <mergeCell ref="AD6:AH6"/>
    <mergeCell ref="AI6:AM6"/>
    <mergeCell ref="AN6:AR6"/>
    <mergeCell ref="AI4:AR4"/>
    <mergeCell ref="C16:D16"/>
    <mergeCell ref="E16:N16"/>
    <mergeCell ref="O16:X16"/>
    <mergeCell ref="Y16:AH16"/>
    <mergeCell ref="AI16:AR16"/>
    <mergeCell ref="E17:I17"/>
    <mergeCell ref="J17:N17"/>
    <mergeCell ref="O17:S17"/>
    <mergeCell ref="T17:X17"/>
    <mergeCell ref="Y17:AC17"/>
    <mergeCell ref="C12:D12"/>
    <mergeCell ref="E12:N12"/>
    <mergeCell ref="O12:X12"/>
    <mergeCell ref="Y12:AH12"/>
    <mergeCell ref="AI12:AR12"/>
    <mergeCell ref="E13:I13"/>
    <mergeCell ref="J13:N13"/>
    <mergeCell ref="O13:S13"/>
    <mergeCell ref="T13:X13"/>
    <mergeCell ref="Y13:AC13"/>
    <mergeCell ref="C8:D8"/>
    <mergeCell ref="E8:N8"/>
    <mergeCell ref="O8:X8"/>
    <mergeCell ref="Y8:AH8"/>
    <mergeCell ref="AI8:AR8"/>
    <mergeCell ref="C4:D4"/>
    <mergeCell ref="E5:I5"/>
    <mergeCell ref="J5:N5"/>
    <mergeCell ref="O5:S5"/>
    <mergeCell ref="T5:X5"/>
    <mergeCell ref="Y5:AC5"/>
    <mergeCell ref="AD5:AH5"/>
    <mergeCell ref="AI5:AM5"/>
    <mergeCell ref="AN5:AR5"/>
    <mergeCell ref="X199:X201"/>
    <mergeCell ref="AB199:AB201"/>
    <mergeCell ref="AH188:AI188"/>
    <mergeCell ref="AJ188:AL188"/>
    <mergeCell ref="AM188:AO188"/>
    <mergeCell ref="L190:L192"/>
    <mergeCell ref="P190:P192"/>
    <mergeCell ref="T190:T192"/>
    <mergeCell ref="X190:X192"/>
    <mergeCell ref="AB190:AB192"/>
    <mergeCell ref="L196:L198"/>
    <mergeCell ref="M196:P198"/>
    <mergeCell ref="AC190:AF191"/>
    <mergeCell ref="AL154:AM154"/>
    <mergeCell ref="AN154:AP154"/>
    <mergeCell ref="L156:L158"/>
    <mergeCell ref="P156:P158"/>
    <mergeCell ref="T156:T158"/>
    <mergeCell ref="X156:X158"/>
    <mergeCell ref="AB156:AB158"/>
    <mergeCell ref="AF156:AF158"/>
    <mergeCell ref="AG162:AJ163"/>
    <mergeCell ref="Y154:AB154"/>
    <mergeCell ref="AC154:AF154"/>
    <mergeCell ref="AG154:AJ154"/>
    <mergeCell ref="Z124:AD124"/>
    <mergeCell ref="AE124:AI124"/>
    <mergeCell ref="Z125:AD125"/>
    <mergeCell ref="AE125:AI125"/>
    <mergeCell ref="AC114:AF115"/>
    <mergeCell ref="AC108:AF109"/>
    <mergeCell ref="AB159:AB161"/>
    <mergeCell ref="AF159:AF161"/>
    <mergeCell ref="T162:T164"/>
    <mergeCell ref="X162:X164"/>
    <mergeCell ref="AB162:AB164"/>
    <mergeCell ref="AF162:AF164"/>
    <mergeCell ref="Z147:AK147"/>
    <mergeCell ref="AJ100:AL100"/>
    <mergeCell ref="AM100:AO100"/>
    <mergeCell ref="L102:L104"/>
    <mergeCell ref="P102:P104"/>
    <mergeCell ref="T102:T104"/>
    <mergeCell ref="X102:X104"/>
    <mergeCell ref="AB102:AB104"/>
    <mergeCell ref="X76:X78"/>
    <mergeCell ref="AB76:AB78"/>
    <mergeCell ref="T79:T81"/>
    <mergeCell ref="X79:X81"/>
    <mergeCell ref="AB79:AB81"/>
    <mergeCell ref="X82:X84"/>
    <mergeCell ref="AB82:AB84"/>
    <mergeCell ref="AC102:AF103"/>
    <mergeCell ref="C96:N97"/>
    <mergeCell ref="O97:S97"/>
    <mergeCell ref="T97:X97"/>
    <mergeCell ref="Z97:AD97"/>
    <mergeCell ref="AE97:AI97"/>
    <mergeCell ref="C98:D99"/>
    <mergeCell ref="O98:S98"/>
    <mergeCell ref="T98:X98"/>
    <mergeCell ref="Z98:AD98"/>
    <mergeCell ref="Z30:AA30"/>
    <mergeCell ref="AB30:AD30"/>
    <mergeCell ref="AE30:AG30"/>
    <mergeCell ref="AH71:AI71"/>
    <mergeCell ref="AJ71:AL71"/>
    <mergeCell ref="AM71:AO71"/>
    <mergeCell ref="L73:L75"/>
    <mergeCell ref="P73:P75"/>
    <mergeCell ref="T73:T75"/>
    <mergeCell ref="X73:X75"/>
    <mergeCell ref="AB73:AB75"/>
    <mergeCell ref="L47:L49"/>
    <mergeCell ref="P47:P49"/>
    <mergeCell ref="T47:T49"/>
    <mergeCell ref="P50:P52"/>
    <mergeCell ref="T50:T52"/>
    <mergeCell ref="T53:T55"/>
    <mergeCell ref="AC73:AF74"/>
    <mergeCell ref="O69:S69"/>
    <mergeCell ref="T69:X69"/>
    <mergeCell ref="Z69:AD69"/>
    <mergeCell ref="AE69:AI69"/>
    <mergeCell ref="B62:N63"/>
    <mergeCell ref="O62:S62"/>
    <mergeCell ref="H199:H201"/>
    <mergeCell ref="L199:L201"/>
    <mergeCell ref="P199:P201"/>
    <mergeCell ref="Q199:T201"/>
    <mergeCell ref="AC199:AF200"/>
    <mergeCell ref="H196:H198"/>
    <mergeCell ref="P35:P37"/>
    <mergeCell ref="T35:T37"/>
    <mergeCell ref="T38:T40"/>
    <mergeCell ref="Z45:AA45"/>
    <mergeCell ref="AB45:AD45"/>
    <mergeCell ref="AE45:AG45"/>
    <mergeCell ref="T62:X62"/>
    <mergeCell ref="Z62:AD62"/>
    <mergeCell ref="AE62:AI62"/>
    <mergeCell ref="AH100:AI100"/>
    <mergeCell ref="X111:X113"/>
    <mergeCell ref="AB111:AB113"/>
    <mergeCell ref="AB114:AB116"/>
    <mergeCell ref="AD127:AE127"/>
    <mergeCell ref="AF127:AH127"/>
    <mergeCell ref="AI127:AK127"/>
    <mergeCell ref="P105:P107"/>
    <mergeCell ref="T105:T107"/>
    <mergeCell ref="AC202:AF203"/>
    <mergeCell ref="H205:H207"/>
    <mergeCell ref="L205:L207"/>
    <mergeCell ref="P205:P207"/>
    <mergeCell ref="T205:T207"/>
    <mergeCell ref="X205:X207"/>
    <mergeCell ref="Y205:AB207"/>
    <mergeCell ref="AC205:AF206"/>
    <mergeCell ref="AB202:AB204"/>
    <mergeCell ref="H202:H204"/>
    <mergeCell ref="L202:L204"/>
    <mergeCell ref="P202:P204"/>
    <mergeCell ref="T202:T204"/>
    <mergeCell ref="U202:X204"/>
    <mergeCell ref="H193:H195"/>
    <mergeCell ref="I193:L195"/>
    <mergeCell ref="AC193:AF194"/>
    <mergeCell ref="P193:P195"/>
    <mergeCell ref="T193:T195"/>
    <mergeCell ref="E190:H192"/>
    <mergeCell ref="AC196:AF197"/>
    <mergeCell ref="X193:X195"/>
    <mergeCell ref="AB193:AB195"/>
    <mergeCell ref="T196:T198"/>
    <mergeCell ref="X196:X198"/>
    <mergeCell ref="AB196:AB198"/>
    <mergeCell ref="C188:D189"/>
    <mergeCell ref="E188:H188"/>
    <mergeCell ref="I188:L188"/>
    <mergeCell ref="M188:P188"/>
    <mergeCell ref="Q188:T188"/>
    <mergeCell ref="U188:X188"/>
    <mergeCell ref="Y188:AB188"/>
    <mergeCell ref="AC188:AF188"/>
    <mergeCell ref="E189:H189"/>
    <mergeCell ref="I189:L189"/>
    <mergeCell ref="M189:P189"/>
    <mergeCell ref="Q189:T189"/>
    <mergeCell ref="U189:X189"/>
    <mergeCell ref="Y189:AB189"/>
    <mergeCell ref="AC189:AF189"/>
    <mergeCell ref="C185:D186"/>
    <mergeCell ref="O185:S185"/>
    <mergeCell ref="T185:X185"/>
    <mergeCell ref="Z185:AD185"/>
    <mergeCell ref="AE185:AI185"/>
    <mergeCell ref="O186:S186"/>
    <mergeCell ref="T186:X186"/>
    <mergeCell ref="Z186:AD186"/>
    <mergeCell ref="AC174:AF176"/>
    <mergeCell ref="AG174:AJ175"/>
    <mergeCell ref="AE186:AI186"/>
    <mergeCell ref="Z183:AD183"/>
    <mergeCell ref="AE183:AI183"/>
    <mergeCell ref="B175:B176"/>
    <mergeCell ref="C182:N183"/>
    <mergeCell ref="O182:S182"/>
    <mergeCell ref="T182:X182"/>
    <mergeCell ref="Z182:AD182"/>
    <mergeCell ref="AE182:AI182"/>
    <mergeCell ref="O183:S183"/>
    <mergeCell ref="T183:X183"/>
    <mergeCell ref="Y171:AB173"/>
    <mergeCell ref="AG171:AJ172"/>
    <mergeCell ref="B172:B173"/>
    <mergeCell ref="H174:H176"/>
    <mergeCell ref="L174:L176"/>
    <mergeCell ref="P174:P176"/>
    <mergeCell ref="T174:T176"/>
    <mergeCell ref="X174:X176"/>
    <mergeCell ref="AB174:AB176"/>
    <mergeCell ref="AF171:AF173"/>
    <mergeCell ref="B169:B170"/>
    <mergeCell ref="H171:H173"/>
    <mergeCell ref="L171:L173"/>
    <mergeCell ref="P171:P173"/>
    <mergeCell ref="T171:T173"/>
    <mergeCell ref="X171:X173"/>
    <mergeCell ref="AG165:AJ166"/>
    <mergeCell ref="B166:B167"/>
    <mergeCell ref="H168:H170"/>
    <mergeCell ref="L168:L170"/>
    <mergeCell ref="P168:P170"/>
    <mergeCell ref="T168:T170"/>
    <mergeCell ref="U168:X170"/>
    <mergeCell ref="AG168:AJ169"/>
    <mergeCell ref="X165:X167"/>
    <mergeCell ref="AB165:AB167"/>
    <mergeCell ref="AF165:AF167"/>
    <mergeCell ref="AB168:AB170"/>
    <mergeCell ref="AF168:AF170"/>
    <mergeCell ref="B163:B164"/>
    <mergeCell ref="H165:H167"/>
    <mergeCell ref="L165:L167"/>
    <mergeCell ref="P165:P167"/>
    <mergeCell ref="Q165:T167"/>
    <mergeCell ref="AG159:AJ160"/>
    <mergeCell ref="B160:B161"/>
    <mergeCell ref="H162:H164"/>
    <mergeCell ref="L162:L164"/>
    <mergeCell ref="M162:P164"/>
    <mergeCell ref="B157:B158"/>
    <mergeCell ref="H159:H161"/>
    <mergeCell ref="I159:L161"/>
    <mergeCell ref="P159:P161"/>
    <mergeCell ref="T159:T161"/>
    <mergeCell ref="X159:X161"/>
    <mergeCell ref="AG155:AJ155"/>
    <mergeCell ref="E156:H158"/>
    <mergeCell ref="AG156:AJ157"/>
    <mergeCell ref="E155:H155"/>
    <mergeCell ref="I155:L155"/>
    <mergeCell ref="M155:P155"/>
    <mergeCell ref="Q155:T155"/>
    <mergeCell ref="U155:X155"/>
    <mergeCell ref="Y155:AB155"/>
    <mergeCell ref="AC155:AF155"/>
    <mergeCell ref="C154:D155"/>
    <mergeCell ref="E154:H154"/>
    <mergeCell ref="I154:L154"/>
    <mergeCell ref="M154:P154"/>
    <mergeCell ref="Q154:T154"/>
    <mergeCell ref="U154:X154"/>
    <mergeCell ref="C151:D152"/>
    <mergeCell ref="O151:S151"/>
    <mergeCell ref="T151:X151"/>
    <mergeCell ref="Z151:AD151"/>
    <mergeCell ref="AE151:AI151"/>
    <mergeCell ref="O152:S152"/>
    <mergeCell ref="T152:X152"/>
    <mergeCell ref="Z152:AD152"/>
    <mergeCell ref="AE152:AI152"/>
    <mergeCell ref="C148:N149"/>
    <mergeCell ref="O148:S148"/>
    <mergeCell ref="T148:X148"/>
    <mergeCell ref="Z148:AD148"/>
    <mergeCell ref="AE148:AI148"/>
    <mergeCell ref="O149:S149"/>
    <mergeCell ref="T149:X149"/>
    <mergeCell ref="Z149:AD149"/>
    <mergeCell ref="AE149:AI149"/>
    <mergeCell ref="H141:H143"/>
    <mergeCell ref="L141:L143"/>
    <mergeCell ref="P141:P143"/>
    <mergeCell ref="T141:T143"/>
    <mergeCell ref="U141:X143"/>
    <mergeCell ref="Y141:AB142"/>
    <mergeCell ref="H138:H140"/>
    <mergeCell ref="L138:L140"/>
    <mergeCell ref="P138:P140"/>
    <mergeCell ref="Q138:T140"/>
    <mergeCell ref="Y138:AB139"/>
    <mergeCell ref="X138:X140"/>
    <mergeCell ref="H135:H137"/>
    <mergeCell ref="L135:L137"/>
    <mergeCell ref="M135:P137"/>
    <mergeCell ref="Y135:AB136"/>
    <mergeCell ref="T135:T137"/>
    <mergeCell ref="X135:X137"/>
    <mergeCell ref="H132:H134"/>
    <mergeCell ref="I132:L134"/>
    <mergeCell ref="Y132:AB133"/>
    <mergeCell ref="P132:P134"/>
    <mergeCell ref="T132:T134"/>
    <mergeCell ref="X132:X134"/>
    <mergeCell ref="E129:H131"/>
    <mergeCell ref="Y129:AB130"/>
    <mergeCell ref="L129:L131"/>
    <mergeCell ref="P129:P131"/>
    <mergeCell ref="T129:T131"/>
    <mergeCell ref="X129:X131"/>
    <mergeCell ref="Y127:AB127"/>
    <mergeCell ref="E128:H128"/>
    <mergeCell ref="I128:L128"/>
    <mergeCell ref="M128:P128"/>
    <mergeCell ref="Q128:T128"/>
    <mergeCell ref="U128:X128"/>
    <mergeCell ref="Y128:AB128"/>
    <mergeCell ref="C127:D128"/>
    <mergeCell ref="E127:H127"/>
    <mergeCell ref="I127:L127"/>
    <mergeCell ref="M127:P127"/>
    <mergeCell ref="Q127:T127"/>
    <mergeCell ref="U127:X127"/>
    <mergeCell ref="C123:N124"/>
    <mergeCell ref="O124:S124"/>
    <mergeCell ref="T124:X124"/>
    <mergeCell ref="C125:D126"/>
    <mergeCell ref="O125:S125"/>
    <mergeCell ref="T125:X125"/>
    <mergeCell ref="B115:B116"/>
    <mergeCell ref="H117:H119"/>
    <mergeCell ref="L117:L119"/>
    <mergeCell ref="P117:P119"/>
    <mergeCell ref="T117:T119"/>
    <mergeCell ref="X117:X119"/>
    <mergeCell ref="Y117:AB119"/>
    <mergeCell ref="AC117:AF118"/>
    <mergeCell ref="B118:B119"/>
    <mergeCell ref="H114:H116"/>
    <mergeCell ref="L114:L116"/>
    <mergeCell ref="P114:P116"/>
    <mergeCell ref="T114:T116"/>
    <mergeCell ref="U114:X116"/>
    <mergeCell ref="B109:B110"/>
    <mergeCell ref="H111:H113"/>
    <mergeCell ref="L111:L113"/>
    <mergeCell ref="P111:P113"/>
    <mergeCell ref="Q111:T113"/>
    <mergeCell ref="AC111:AF112"/>
    <mergeCell ref="B112:B113"/>
    <mergeCell ref="H108:H110"/>
    <mergeCell ref="L108:L110"/>
    <mergeCell ref="M108:P110"/>
    <mergeCell ref="T108:T110"/>
    <mergeCell ref="X108:X110"/>
    <mergeCell ref="AB108:AB110"/>
    <mergeCell ref="B103:B104"/>
    <mergeCell ref="H105:H107"/>
    <mergeCell ref="I105:L107"/>
    <mergeCell ref="AC105:AF106"/>
    <mergeCell ref="B106:B107"/>
    <mergeCell ref="E102:H104"/>
    <mergeCell ref="Y100:AB100"/>
    <mergeCell ref="AC100:AF100"/>
    <mergeCell ref="E101:H101"/>
    <mergeCell ref="I101:L101"/>
    <mergeCell ref="M101:P101"/>
    <mergeCell ref="Q101:T101"/>
    <mergeCell ref="U101:X101"/>
    <mergeCell ref="Y101:AB101"/>
    <mergeCell ref="AC101:AF101"/>
    <mergeCell ref="C100:D101"/>
    <mergeCell ref="E100:H100"/>
    <mergeCell ref="I100:L100"/>
    <mergeCell ref="M100:P100"/>
    <mergeCell ref="Q100:T100"/>
    <mergeCell ref="U100:X100"/>
    <mergeCell ref="X105:X107"/>
    <mergeCell ref="AB105:AB107"/>
    <mergeCell ref="AE98:AI98"/>
    <mergeCell ref="AC85:AF86"/>
    <mergeCell ref="H88:H90"/>
    <mergeCell ref="L88:L90"/>
    <mergeCell ref="P88:P90"/>
    <mergeCell ref="T88:T90"/>
    <mergeCell ref="X88:X90"/>
    <mergeCell ref="Y88:AB90"/>
    <mergeCell ref="AC88:AF89"/>
    <mergeCell ref="AB85:AB87"/>
    <mergeCell ref="H85:H87"/>
    <mergeCell ref="L85:L87"/>
    <mergeCell ref="P85:P87"/>
    <mergeCell ref="T85:T87"/>
    <mergeCell ref="U85:X87"/>
    <mergeCell ref="AC79:AF80"/>
    <mergeCell ref="H82:H84"/>
    <mergeCell ref="L82:L84"/>
    <mergeCell ref="P82:P84"/>
    <mergeCell ref="Q82:T84"/>
    <mergeCell ref="AC82:AF83"/>
    <mergeCell ref="H79:H81"/>
    <mergeCell ref="L79:L81"/>
    <mergeCell ref="M79:P81"/>
    <mergeCell ref="H76:H78"/>
    <mergeCell ref="I76:L78"/>
    <mergeCell ref="AC76:AF77"/>
    <mergeCell ref="P76:P78"/>
    <mergeCell ref="T76:T78"/>
    <mergeCell ref="E73:H75"/>
    <mergeCell ref="Y71:AB71"/>
    <mergeCell ref="AC71:AF71"/>
    <mergeCell ref="E72:H72"/>
    <mergeCell ref="I72:L72"/>
    <mergeCell ref="M72:P72"/>
    <mergeCell ref="Q72:T72"/>
    <mergeCell ref="U72:X72"/>
    <mergeCell ref="Y72:AB72"/>
    <mergeCell ref="AC72:AF72"/>
    <mergeCell ref="C71:D72"/>
    <mergeCell ref="E71:H71"/>
    <mergeCell ref="I71:L71"/>
    <mergeCell ref="M71:P71"/>
    <mergeCell ref="Q71:T71"/>
    <mergeCell ref="U71:X71"/>
    <mergeCell ref="O65:S65"/>
    <mergeCell ref="T65:X65"/>
    <mergeCell ref="Y65:AI66"/>
    <mergeCell ref="O66:S66"/>
    <mergeCell ref="T66:X66"/>
    <mergeCell ref="C68:D69"/>
    <mergeCell ref="O68:S68"/>
    <mergeCell ref="T68:X68"/>
    <mergeCell ref="Z68:AD68"/>
    <mergeCell ref="AE68:AI68"/>
    <mergeCell ref="O63:S63"/>
    <mergeCell ref="T63:X63"/>
    <mergeCell ref="Z63:AD63"/>
    <mergeCell ref="AE63:AI63"/>
    <mergeCell ref="H53:H55"/>
    <mergeCell ref="L53:L55"/>
    <mergeCell ref="M53:P55"/>
    <mergeCell ref="U53:X54"/>
    <mergeCell ref="H56:H58"/>
    <mergeCell ref="L56:L58"/>
    <mergeCell ref="P56:P58"/>
    <mergeCell ref="Q56:T58"/>
    <mergeCell ref="U56:X57"/>
    <mergeCell ref="E47:H49"/>
    <mergeCell ref="U47:X48"/>
    <mergeCell ref="H50:H52"/>
    <mergeCell ref="I50:L52"/>
    <mergeCell ref="U50:X51"/>
    <mergeCell ref="U45:X45"/>
    <mergeCell ref="E46:H46"/>
    <mergeCell ref="I46:L46"/>
    <mergeCell ref="M46:P46"/>
    <mergeCell ref="Q46:T46"/>
    <mergeCell ref="U46:X46"/>
    <mergeCell ref="H41:H43"/>
    <mergeCell ref="L41:L43"/>
    <mergeCell ref="P41:P43"/>
    <mergeCell ref="Q41:T43"/>
    <mergeCell ref="U41:X42"/>
    <mergeCell ref="C45:D46"/>
    <mergeCell ref="E45:H45"/>
    <mergeCell ref="I45:L45"/>
    <mergeCell ref="M45:P45"/>
    <mergeCell ref="Q45:T45"/>
    <mergeCell ref="H35:H37"/>
    <mergeCell ref="I35:L37"/>
    <mergeCell ref="U35:X36"/>
    <mergeCell ref="H38:H40"/>
    <mergeCell ref="L38:L40"/>
    <mergeCell ref="M38:P40"/>
    <mergeCell ref="U38:X39"/>
    <mergeCell ref="U31:X31"/>
    <mergeCell ref="E32:H34"/>
    <mergeCell ref="U32:X33"/>
    <mergeCell ref="L32:L34"/>
    <mergeCell ref="P32:P34"/>
    <mergeCell ref="T32:T34"/>
    <mergeCell ref="C30:D31"/>
    <mergeCell ref="E30:H30"/>
    <mergeCell ref="I30:L30"/>
    <mergeCell ref="M30:P30"/>
    <mergeCell ref="Q30:T30"/>
    <mergeCell ref="U30:X30"/>
    <mergeCell ref="E31:H31"/>
    <mergeCell ref="I31:L31"/>
    <mergeCell ref="M31:P31"/>
    <mergeCell ref="Q31:T31"/>
    <mergeCell ref="C27:D28"/>
    <mergeCell ref="E27:J27"/>
    <mergeCell ref="K27:P27"/>
    <mergeCell ref="Q27:T28"/>
    <mergeCell ref="AB27:AF27"/>
    <mergeCell ref="AG27:AK27"/>
    <mergeCell ref="E28:J28"/>
    <mergeCell ref="K28:P28"/>
    <mergeCell ref="AB28:AF28"/>
    <mergeCell ref="AG28:AK28"/>
    <mergeCell ref="AG24:AK24"/>
    <mergeCell ref="E25:J25"/>
    <mergeCell ref="K25:P25"/>
    <mergeCell ref="Q25:T26"/>
    <mergeCell ref="AB25:AF25"/>
    <mergeCell ref="AG25:AK25"/>
    <mergeCell ref="E26:J26"/>
    <mergeCell ref="K26:P26"/>
    <mergeCell ref="AB26:AK26"/>
    <mergeCell ref="E23:J23"/>
    <mergeCell ref="K23:P23"/>
    <mergeCell ref="Q23:T24"/>
    <mergeCell ref="E24:J24"/>
    <mergeCell ref="K24:P24"/>
    <mergeCell ref="AB24:AF24"/>
    <mergeCell ref="C21:D22"/>
    <mergeCell ref="E21:J21"/>
    <mergeCell ref="K21:P21"/>
    <mergeCell ref="Q21:T22"/>
    <mergeCell ref="E22:J22"/>
    <mergeCell ref="K22:P22"/>
  </mergeCells>
  <phoneticPr fontId="2"/>
  <printOptions horizontalCentered="1" verticalCentered="1"/>
  <pageMargins left="0" right="0" top="0" bottom="0" header="0.51181102362204722" footer="0.51181102362204722"/>
  <pageSetup paperSize="9" scale="76" fitToHeight="2" orientation="portrait" verticalDpi="300" r:id="rId1"/>
  <headerFooter alignWithMargins="0"/>
  <rowBreaks count="2" manualBreakCount="2">
    <brk id="93" max="44" man="1"/>
    <brk id="179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</vt:lpstr>
      <vt:lpstr>入力!Print_Area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y-imai</cp:lastModifiedBy>
  <cp:lastPrinted>2019-06-09T12:56:20Z</cp:lastPrinted>
  <dcterms:created xsi:type="dcterms:W3CDTF">2006-07-14T10:10:38Z</dcterms:created>
  <dcterms:modified xsi:type="dcterms:W3CDTF">2019-06-09T13:11:12Z</dcterms:modified>
</cp:coreProperties>
</file>